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781da2c7c4dadf/Pictures/"/>
    </mc:Choice>
  </mc:AlternateContent>
  <bookViews>
    <workbookView xWindow="6930" yWindow="-45" windowWidth="8700" windowHeight="7275"/>
  </bookViews>
  <sheets>
    <sheet name="List1" sheetId="1" r:id="rId1"/>
    <sheet name="List2" sheetId="2" r:id="rId2"/>
  </sheets>
  <calcPr calcId="171027"/>
</workbook>
</file>

<file path=xl/calcChain.xml><?xml version="1.0" encoding="utf-8"?>
<calcChain xmlns="http://schemas.openxmlformats.org/spreadsheetml/2006/main">
  <c r="N19" i="1" l="1"/>
  <c r="N18" i="1"/>
  <c r="N20" i="1"/>
  <c r="N21" i="1"/>
  <c r="N22" i="1"/>
  <c r="N23" i="1"/>
  <c r="N44" i="1"/>
  <c r="N48" i="1"/>
  <c r="N24" i="1" s="1"/>
  <c r="M48" i="1"/>
  <c r="M44" i="1"/>
  <c r="M23" i="1"/>
  <c r="M22" i="1"/>
  <c r="M20" i="1"/>
  <c r="M21" i="1"/>
  <c r="M19" i="1"/>
  <c r="M17" i="1"/>
  <c r="M53" i="1" s="1"/>
  <c r="M18" i="1"/>
  <c r="M49" i="1"/>
  <c r="N49" i="1"/>
  <c r="K55" i="1"/>
  <c r="L55" i="1"/>
  <c r="M55" i="1"/>
  <c r="M65" i="1" s="1"/>
  <c r="N55" i="1"/>
  <c r="N65" i="1"/>
  <c r="L49" i="1"/>
  <c r="L53" i="1" s="1"/>
  <c r="H24" i="1"/>
  <c r="I24" i="1"/>
  <c r="J24" i="1"/>
  <c r="K24" i="1"/>
  <c r="L24" i="1"/>
  <c r="M24" i="1"/>
  <c r="N17" i="1"/>
  <c r="N53" i="1" s="1"/>
  <c r="F65" i="2"/>
  <c r="D65" i="2"/>
  <c r="C64" i="2"/>
  <c r="C63" i="2"/>
  <c r="C62" i="2"/>
  <c r="C61" i="2"/>
  <c r="C60" i="2"/>
  <c r="C59" i="2"/>
  <c r="C58" i="2"/>
  <c r="C57" i="2"/>
  <c r="C56" i="2"/>
  <c r="N55" i="2"/>
  <c r="N65" i="2"/>
  <c r="M55" i="2"/>
  <c r="M65" i="2" s="1"/>
  <c r="L55" i="2"/>
  <c r="L65" i="2"/>
  <c r="K55" i="2"/>
  <c r="K65" i="2" s="1"/>
  <c r="K66" i="2" s="1"/>
  <c r="J55" i="2"/>
  <c r="J65" i="2"/>
  <c r="J66" i="2" s="1"/>
  <c r="I55" i="2"/>
  <c r="I65" i="2" s="1"/>
  <c r="I66" i="2" s="1"/>
  <c r="H55" i="2"/>
  <c r="C55" i="2" s="1"/>
  <c r="G55" i="2"/>
  <c r="G65" i="2" s="1"/>
  <c r="F55" i="2"/>
  <c r="E55" i="2"/>
  <c r="E65" i="2"/>
  <c r="D55" i="2"/>
  <c r="C52" i="2"/>
  <c r="C51" i="2"/>
  <c r="C50" i="2"/>
  <c r="N49" i="2"/>
  <c r="M49" i="2"/>
  <c r="L49" i="2"/>
  <c r="L53" i="2" s="1"/>
  <c r="L66" i="2" s="1"/>
  <c r="K49" i="2"/>
  <c r="J49" i="2"/>
  <c r="J53" i="2" s="1"/>
  <c r="I49" i="2"/>
  <c r="H49" i="2"/>
  <c r="H53" i="2"/>
  <c r="H66" i="2" s="1"/>
  <c r="G49" i="2"/>
  <c r="F49" i="2"/>
  <c r="C49" i="2" s="1"/>
  <c r="F53" i="2"/>
  <c r="E49" i="2"/>
  <c r="D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 s="1"/>
  <c r="C23" i="2"/>
  <c r="C22" i="2"/>
  <c r="C21" i="2"/>
  <c r="C20" i="2"/>
  <c r="C19" i="2"/>
  <c r="C18" i="2"/>
  <c r="N17" i="2"/>
  <c r="N53" i="2" s="1"/>
  <c r="M17" i="2"/>
  <c r="M53" i="2"/>
  <c r="L17" i="2"/>
  <c r="K17" i="2"/>
  <c r="K53" i="2"/>
  <c r="J17" i="2"/>
  <c r="I17" i="2"/>
  <c r="I53" i="2" s="1"/>
  <c r="H17" i="2"/>
  <c r="G17" i="2"/>
  <c r="G53" i="2" s="1"/>
  <c r="F17" i="2"/>
  <c r="E17" i="2"/>
  <c r="E53" i="2"/>
  <c r="E66" i="2" s="1"/>
  <c r="B5" i="2" s="1"/>
  <c r="D17" i="2"/>
  <c r="C17" i="2" s="1"/>
  <c r="D53" i="2"/>
  <c r="D66" i="2"/>
  <c r="B4" i="2" s="1"/>
  <c r="F66" i="2"/>
  <c r="B6" i="2" s="1"/>
  <c r="C19" i="1"/>
  <c r="C20" i="1"/>
  <c r="C21" i="1"/>
  <c r="C22" i="1"/>
  <c r="C23" i="1"/>
  <c r="K49" i="1"/>
  <c r="K53" i="1" s="1"/>
  <c r="J49" i="1"/>
  <c r="J53" i="1" s="1"/>
  <c r="J66" i="1" s="1"/>
  <c r="B10" i="1" s="1"/>
  <c r="I49" i="1"/>
  <c r="I53" i="1" s="1"/>
  <c r="H49" i="1"/>
  <c r="H53" i="1" s="1"/>
  <c r="H66" i="1" s="1"/>
  <c r="K17" i="1"/>
  <c r="J17" i="1"/>
  <c r="I17" i="1"/>
  <c r="H17" i="1"/>
  <c r="G17" i="1"/>
  <c r="L17" i="1"/>
  <c r="L65" i="1"/>
  <c r="L66" i="1" s="1"/>
  <c r="B12" i="1" s="1"/>
  <c r="K65" i="1"/>
  <c r="K66" i="1" s="1"/>
  <c r="C18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0" i="1"/>
  <c r="C51" i="1"/>
  <c r="C52" i="1"/>
  <c r="C58" i="1"/>
  <c r="C59" i="1"/>
  <c r="C60" i="1"/>
  <c r="C61" i="1"/>
  <c r="C62" i="1"/>
  <c r="C63" i="1"/>
  <c r="C64" i="1"/>
  <c r="C56" i="1"/>
  <c r="C57" i="1"/>
  <c r="J55" i="1"/>
  <c r="J65" i="1"/>
  <c r="I55" i="1"/>
  <c r="I65" i="1" s="1"/>
  <c r="H55" i="1"/>
  <c r="G55" i="1"/>
  <c r="G65" i="1" s="1"/>
  <c r="F55" i="1"/>
  <c r="F65" i="1"/>
  <c r="E55" i="1"/>
  <c r="C55" i="1" s="1"/>
  <c r="D55" i="1"/>
  <c r="D65" i="1" s="1"/>
  <c r="G49" i="1"/>
  <c r="G53" i="1" s="1"/>
  <c r="F49" i="1"/>
  <c r="F53" i="1" s="1"/>
  <c r="F66" i="1" s="1"/>
  <c r="B6" i="1" s="1"/>
  <c r="E49" i="1"/>
  <c r="D49" i="1"/>
  <c r="G24" i="1"/>
  <c r="F24" i="1"/>
  <c r="E24" i="1"/>
  <c r="D24" i="1"/>
  <c r="C24" i="1" s="1"/>
  <c r="F17" i="1"/>
  <c r="E17" i="1"/>
  <c r="E53" i="1"/>
  <c r="D17" i="1"/>
  <c r="C17" i="1" s="1"/>
  <c r="N66" i="1" l="1"/>
  <c r="C65" i="1"/>
  <c r="G66" i="1"/>
  <c r="B7" i="1" s="1"/>
  <c r="G66" i="2"/>
  <c r="B7" i="2" s="1"/>
  <c r="B13" i="2" s="1"/>
  <c r="C65" i="2"/>
  <c r="C66" i="2" s="1"/>
  <c r="M66" i="1"/>
  <c r="I66" i="1"/>
  <c r="C53" i="2"/>
  <c r="D53" i="1"/>
  <c r="C53" i="1" s="1"/>
  <c r="C49" i="1"/>
  <c r="E65" i="1"/>
  <c r="E66" i="1" s="1"/>
  <c r="B5" i="1" s="1"/>
  <c r="D66" i="1" l="1"/>
  <c r="B4" i="1" s="1"/>
  <c r="B13" i="1" s="1"/>
  <c r="C66" i="1"/>
</calcChain>
</file>

<file path=xl/sharedStrings.xml><?xml version="1.0" encoding="utf-8"?>
<sst xmlns="http://schemas.openxmlformats.org/spreadsheetml/2006/main" count="168" uniqueCount="77">
  <si>
    <t>FINANCIJSKI PLAN-PLAN RASHODA I IZDATAKA</t>
  </si>
  <si>
    <t>PLAN:  PRIHODI I PRIMICI</t>
  </si>
  <si>
    <t>Županijski ili gradski proračun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</si>
  <si>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</si>
  <si>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</si>
  <si>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</si>
  <si>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</si>
  <si>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</si>
  <si>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</si>
  <si>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</si>
  <si>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PLAN: RASHODI I IZDACI</t>
  </si>
  <si>
    <t>Plan rashoda i izdataka prema izvoru financiranja</t>
  </si>
  <si>
    <t>Račun rashoda/izdataka</t>
  </si>
  <si>
    <t>Naziv računa</t>
  </si>
  <si>
    <t>Županijski  ili gradski proračun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</si>
  <si>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</si>
  <si>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</si>
  <si>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</si>
  <si>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</si>
  <si>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</si>
  <si>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</si>
  <si>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</si>
  <si>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</si>
  <si>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</si>
  <si>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</si>
  <si>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</si>
  <si>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materijal i sirovine-nast.mat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</si>
  <si>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</si>
  <si>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</si>
  <si>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</si>
  <si>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</si>
  <si>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</si>
  <si>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</si>
  <si>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</si>
  <si>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</si>
  <si>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</si>
  <si>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</si>
  <si>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</si>
  <si>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</si>
  <si>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 xml:space="preserve">Naknade za rad pred.tijela 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</si>
  <si>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</si>
  <si>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</si>
  <si>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</si>
  <si>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</si>
  <si>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</si>
  <si>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</si>
  <si>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Zatezne kamate</t>
  </si>
  <si>
    <t>Ostali nespomenuti fin.rashodi</t>
  </si>
  <si>
    <t>UKUPNO AKTIVNOST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</si>
  <si>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</si>
  <si>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</si>
  <si>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</si>
  <si>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</si>
  <si>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opr.</t>
  </si>
  <si>
    <t>Sportska i glazbena oprema</t>
  </si>
  <si>
    <t>Uređaji,strojevi i opr. za os.nam</t>
  </si>
  <si>
    <t>Knjige u knjižnicama</t>
  </si>
  <si>
    <t>UKUPNO PROJEKT</t>
  </si>
  <si>
    <t xml:space="preserve">SVEUKUPNO </t>
  </si>
  <si>
    <t>Odgovorna osoba:</t>
  </si>
  <si>
    <t>Izradio:</t>
  </si>
  <si>
    <t>Datum:</t>
  </si>
  <si>
    <t>M.P.</t>
  </si>
  <si>
    <t>Telefon:</t>
  </si>
  <si>
    <t xml:space="preserve">Prijevozna sredstva </t>
  </si>
  <si>
    <t>Službena,radna i zaš.odj.i o.</t>
  </si>
  <si>
    <t>Prih.za poseb.n.</t>
  </si>
  <si>
    <t xml:space="preserve">Opći prihodi </t>
  </si>
  <si>
    <t>Naknade tr.sl.puta-učenici</t>
  </si>
  <si>
    <t>Poslovni objekti-šk.zgrada</t>
  </si>
  <si>
    <t>Plaće za posebne uvjete rada</t>
  </si>
  <si>
    <t xml:space="preserve"> Plan 2017</t>
  </si>
  <si>
    <t>Nikolina Raguž</t>
  </si>
  <si>
    <t>Plan 2018.</t>
  </si>
  <si>
    <t>Tekuće pomoći temeljem prijenosa EU sredstava</t>
  </si>
  <si>
    <t xml:space="preserve"> Procjena 2019.</t>
  </si>
  <si>
    <t xml:space="preserve"> Procjena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</si>
</sst>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1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quotePrefix="1" applyNumberFormat="1" applyFont="1" applyFill="1" applyBorder="1" applyAlignment="1">
      <alignment horizontal="center" vertical="center" wrapText="1"/>
    </xf>
    <xf numFmtId="3" fontId="1" fillId="3" borderId="3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3" fontId="4" fillId="0" borderId="0" xfId="0" applyNumberFormat="1" applyFont="1"/>
    <xf numFmtId="0" fontId="4" fillId="0" borderId="1" xfId="0" quotePrefix="1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3" fontId="1" fillId="0" borderId="3" xfId="0" applyNumberFormat="1" applyFont="1" applyBorder="1"/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6" fillId="0" borderId="4" xfId="0" applyNumberFormat="1" applyFont="1" applyBorder="1" applyAlignment="1"/>
    <xf numFmtId="3" fontId="6" fillId="0" borderId="3" xfId="0" applyNumberFormat="1" applyFont="1" applyBorder="1"/>
    <xf numFmtId="3" fontId="6" fillId="0" borderId="5" xfId="0" applyNumberFormat="1" applyFont="1" applyBorder="1"/>
    <xf numFmtId="0" fontId="4" fillId="0" borderId="0" xfId="0" applyNumberFormat="1" applyFont="1"/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3" fontId="4" fillId="0" borderId="6" xfId="0" applyNumberFormat="1" applyFont="1" applyBorder="1"/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3" fontId="1" fillId="0" borderId="1" xfId="0" quotePrefix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1" fillId="0" borderId="1" xfId="0" quotePrefix="1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3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5" fillId="0" borderId="3" xfId="0" applyNumberFormat="1" applyFont="1" applyBorder="1"/>
    <xf numFmtId="3" fontId="6" fillId="0" borderId="0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4" fillId="0" borderId="0" xfId="0" applyNumberFormat="1" applyFont="1" applyFill="1"/>
    <xf numFmtId="0" fontId="4" fillId="5" borderId="1" xfId="0" applyNumberFormat="1" applyFont="1" applyFill="1" applyBorder="1" applyAlignment="1">
      <alignment horizontal="center"/>
    </xf>
    <xf numFmtId="0" fontId="4" fillId="5" borderId="1" xfId="0" quotePrefix="1" applyNumberFormat="1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/>
    <xf numFmtId="3" fontId="4" fillId="5" borderId="0" xfId="0" applyNumberFormat="1" applyFont="1" applyFill="1"/>
    <xf numFmtId="0" fontId="6" fillId="0" borderId="1" xfId="0" applyNumberFormat="1" applyFont="1" applyBorder="1"/>
    <xf numFmtId="0" fontId="6" fillId="0" borderId="0" xfId="0" applyNumberFormat="1" applyFont="1" applyBorder="1"/>
    <xf numFmtId="3" fontId="5" fillId="4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tabSelected="1" zoomScaleNormal="100" workbookViewId="0">
      <selection activeCell="M16" sqref="M16:N16"/>
    </sheetView>
  </sheetViews>
  <sheetFormatPr defaultRowHeight="12.75" outlineLevelCol="1" x14ac:dyDescent="0.2"/>
  <cols>
    <col min="1" max="1" width="14.140625" style="31" customWidth="1"/>
    <col min="2" max="2" width="24.42578125" style="29" customWidth="1"/>
    <col min="3" max="3" width="10" style="15" customWidth="1"/>
    <col min="4" max="4" width="10.28515625" style="30" customWidth="1"/>
    <col min="5" max="5" width="10" style="30" customWidth="1"/>
    <col min="6" max="6" width="13.5703125" style="15" customWidth="1"/>
    <col min="7" max="7" width="10.42578125" style="15" customWidth="1"/>
    <col min="8" max="8" width="7.85546875" style="15" customWidth="1"/>
    <col min="9" max="9" width="9.7109375" style="15" customWidth="1"/>
    <col min="10" max="10" width="12" style="15" customWidth="1"/>
    <col min="11" max="12" width="14.7109375" style="15" customWidth="1"/>
    <col min="13" max="13" width="10.5703125" style="15" hidden="1" customWidth="1" outlineLevel="1"/>
    <col min="14" max="14" width="11.140625" style="15" hidden="1" customWidth="1" outlineLevel="1"/>
    <col min="15" max="15" width="9.140625" style="29" collapsed="1"/>
    <col min="16" max="16" width="11.85546875" style="15" customWidth="1"/>
    <col min="17" max="16384" width="9.140625" style="15"/>
  </cols>
  <sheetData>
    <row r="1" spans="1:14" ht="17.25" customHeight="1" thickBot="1" x14ac:dyDescent="0.25">
      <c r="A1" s="32"/>
      <c r="B1" s="33"/>
      <c r="C1" s="34"/>
      <c r="G1" s="35"/>
      <c r="H1" s="83" t="s">
        <v>0</v>
      </c>
      <c r="I1" s="84"/>
      <c r="J1" s="84"/>
      <c r="K1" s="84"/>
      <c r="L1" s="78"/>
    </row>
    <row r="2" spans="1:14" ht="36.75" customHeight="1" x14ac:dyDescent="0.2">
      <c r="A2" s="21" t="s">
        <v>1</v>
      </c>
      <c r="B2" s="63" t="s">
        <v>73</v>
      </c>
      <c r="C2" s="22"/>
      <c r="D2" s="22"/>
      <c r="E2" s="36"/>
      <c r="F2" s="36"/>
      <c r="G2" s="36"/>
      <c r="H2" s="36"/>
      <c r="I2" s="36"/>
      <c r="J2" s="36"/>
      <c r="K2" s="36"/>
      <c r="L2" s="36"/>
    </row>
    <row r="3" spans="1:14" ht="17.25" customHeight="1" x14ac:dyDescent="0.2">
      <c r="A3" s="23" t="s">
        <v>67</v>
      </c>
      <c r="B3" s="27"/>
      <c r="C3" s="24"/>
      <c r="D3" s="25"/>
      <c r="E3" s="37"/>
      <c r="F3" s="36"/>
      <c r="G3" s="36"/>
      <c r="H3" s="36"/>
      <c r="I3" s="36"/>
      <c r="J3" s="36"/>
      <c r="K3" s="36"/>
      <c r="L3" s="36"/>
    </row>
    <row r="4" spans="1:14" ht="26.25" customHeight="1" x14ac:dyDescent="0.2">
      <c r="A4" s="25" t="s">
        <v>2</v>
      </c>
      <c r="B4" s="24">
        <f>D66</f>
        <v>2023380</v>
      </c>
      <c r="C4" s="24"/>
      <c r="D4" s="25"/>
      <c r="E4" s="37"/>
      <c r="F4" s="36"/>
      <c r="G4" s="36"/>
      <c r="H4" s="36"/>
      <c r="I4" s="36"/>
      <c r="J4" s="36"/>
      <c r="K4" s="36"/>
      <c r="L4" s="36"/>
    </row>
    <row r="5" spans="1:14" ht="13.5" customHeight="1" x14ac:dyDescent="0.2">
      <c r="A5" s="23" t="s">
        <v>3</v>
      </c>
      <c r="B5" s="24">
        <f>E66</f>
        <v>14331000</v>
      </c>
      <c r="C5" s="24"/>
      <c r="D5" s="24"/>
      <c r="E5" s="38"/>
      <c r="F5" s="36"/>
      <c r="G5" s="36"/>
      <c r="H5" s="36"/>
      <c r="I5" s="36"/>
      <c r="J5" s="36"/>
      <c r="K5" s="36"/>
      <c r="L5" s="36"/>
    </row>
    <row r="6" spans="1:14" ht="11.25" customHeight="1" x14ac:dyDescent="0.2">
      <c r="A6" s="23" t="s">
        <v>4</v>
      </c>
      <c r="B6" s="24">
        <f>F66</f>
        <v>720100</v>
      </c>
      <c r="C6" s="24"/>
      <c r="D6" s="25"/>
      <c r="E6" s="37"/>
      <c r="F6" s="36"/>
      <c r="G6" s="36"/>
      <c r="H6" s="36"/>
      <c r="I6" s="36"/>
      <c r="J6" s="36"/>
      <c r="K6" s="36"/>
      <c r="L6" s="36"/>
    </row>
    <row r="7" spans="1:14" ht="11.25" customHeight="1" x14ac:dyDescent="0.2">
      <c r="A7" s="23" t="s">
        <v>66</v>
      </c>
      <c r="B7" s="24">
        <f>G66</f>
        <v>236500</v>
      </c>
      <c r="C7" s="24"/>
      <c r="D7" s="24"/>
      <c r="E7" s="38"/>
      <c r="F7" s="36"/>
      <c r="G7" s="36"/>
      <c r="H7" s="36"/>
      <c r="I7" s="36"/>
      <c r="J7" s="36"/>
      <c r="K7" s="36"/>
      <c r="L7" s="36"/>
    </row>
    <row r="8" spans="1:14" x14ac:dyDescent="0.2">
      <c r="A8" s="23" t="s">
        <v>6</v>
      </c>
      <c r="B8" s="24"/>
      <c r="C8" s="24"/>
      <c r="D8" s="24"/>
      <c r="E8" s="38"/>
      <c r="F8" s="36"/>
      <c r="G8" s="36"/>
      <c r="H8" s="36"/>
      <c r="I8" s="36"/>
      <c r="J8" s="36"/>
      <c r="K8" s="36"/>
      <c r="L8" s="36"/>
    </row>
    <row r="9" spans="1:14" x14ac:dyDescent="0.2">
      <c r="A9" s="23" t="s">
        <v>7</v>
      </c>
      <c r="B9" s="24"/>
      <c r="C9" s="24"/>
      <c r="D9" s="24"/>
      <c r="E9" s="38"/>
      <c r="F9" s="36"/>
      <c r="G9" s="36"/>
      <c r="H9" s="36"/>
      <c r="I9" s="36"/>
      <c r="J9" s="36"/>
      <c r="K9" s="36"/>
      <c r="L9" s="36"/>
    </row>
    <row r="10" spans="1:14" ht="47.25" customHeight="1" x14ac:dyDescent="0.2">
      <c r="A10" s="25" t="s">
        <v>8</v>
      </c>
      <c r="B10" s="24">
        <f>J66</f>
        <v>14500</v>
      </c>
      <c r="C10" s="24"/>
      <c r="D10" s="24"/>
      <c r="E10" s="38"/>
      <c r="F10" s="36"/>
      <c r="G10" s="36"/>
      <c r="H10" s="36"/>
      <c r="I10" s="36"/>
      <c r="J10" s="36"/>
      <c r="K10" s="36"/>
      <c r="L10" s="36"/>
    </row>
    <row r="11" spans="1:14" ht="37.5" customHeight="1" x14ac:dyDescent="0.2">
      <c r="A11" s="25" t="s">
        <v>9</v>
      </c>
      <c r="B11" s="24"/>
      <c r="C11" s="24"/>
      <c r="D11" s="24"/>
      <c r="E11" s="38"/>
      <c r="F11" s="36"/>
      <c r="G11" s="36"/>
      <c r="H11" s="36"/>
      <c r="I11" s="36"/>
      <c r="J11" s="36"/>
      <c r="K11" s="36"/>
      <c r="L11" s="36"/>
    </row>
    <row r="12" spans="1:14" ht="61.5" customHeight="1" x14ac:dyDescent="0.2">
      <c r="A12" s="25" t="s">
        <v>74</v>
      </c>
      <c r="B12" s="24">
        <f>L66</f>
        <v>0</v>
      </c>
      <c r="C12" s="24"/>
      <c r="D12" s="24"/>
      <c r="E12" s="38"/>
      <c r="F12" s="36"/>
      <c r="G12" s="36"/>
      <c r="H12" s="36"/>
      <c r="I12" s="36"/>
      <c r="J12" s="36"/>
      <c r="K12" s="36"/>
      <c r="L12" s="36"/>
    </row>
    <row r="13" spans="1:14" x14ac:dyDescent="0.2">
      <c r="A13" s="26"/>
      <c r="B13" s="54">
        <f>SUM(B4:B12)</f>
        <v>17325480</v>
      </c>
      <c r="C13" s="27"/>
      <c r="D13" s="28"/>
      <c r="E13" s="38"/>
      <c r="F13" s="36"/>
      <c r="G13" s="36"/>
      <c r="H13" s="36"/>
      <c r="I13" s="36"/>
      <c r="J13" s="36"/>
      <c r="K13" s="36"/>
      <c r="L13" s="36"/>
    </row>
    <row r="14" spans="1:14" ht="13.5" customHeight="1" x14ac:dyDescent="0.2">
      <c r="A14" s="39"/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79"/>
    </row>
    <row r="15" spans="1:14" s="41" customFormat="1" ht="24" customHeight="1" x14ac:dyDescent="0.2">
      <c r="A15" s="4" t="s">
        <v>10</v>
      </c>
      <c r="B15" s="5"/>
      <c r="C15" s="5"/>
      <c r="D15" s="85" t="s">
        <v>11</v>
      </c>
      <c r="E15" s="86"/>
      <c r="F15" s="87" t="s">
        <v>4</v>
      </c>
      <c r="G15" s="87" t="s">
        <v>5</v>
      </c>
      <c r="H15" s="87" t="s">
        <v>6</v>
      </c>
      <c r="I15" s="87" t="s">
        <v>7</v>
      </c>
      <c r="J15" s="88" t="s">
        <v>8</v>
      </c>
      <c r="K15" s="88" t="s">
        <v>9</v>
      </c>
      <c r="L15" s="80" t="s">
        <v>74</v>
      </c>
      <c r="M15" s="6"/>
      <c r="N15" s="6"/>
    </row>
    <row r="16" spans="1:14" s="42" customFormat="1" ht="48" customHeight="1" x14ac:dyDescent="0.2">
      <c r="A16" s="7" t="s">
        <v>12</v>
      </c>
      <c r="B16" s="8" t="s">
        <v>13</v>
      </c>
      <c r="C16" s="9" t="s">
        <v>71</v>
      </c>
      <c r="D16" s="1" t="s">
        <v>14</v>
      </c>
      <c r="E16" s="1" t="s">
        <v>3</v>
      </c>
      <c r="F16" s="87"/>
      <c r="G16" s="87"/>
      <c r="H16" s="87"/>
      <c r="I16" s="87"/>
      <c r="J16" s="88"/>
      <c r="K16" s="88"/>
      <c r="L16" s="80"/>
      <c r="M16" s="10" t="s">
        <v>75</v>
      </c>
      <c r="N16" s="10" t="s">
        <v>76</v>
      </c>
    </row>
    <row r="17" spans="1:15" ht="14.25" customHeight="1" x14ac:dyDescent="0.2">
      <c r="A17" s="11">
        <v>31</v>
      </c>
      <c r="B17" s="11" t="s">
        <v>15</v>
      </c>
      <c r="C17" s="57">
        <f t="shared" ref="C17:C51" si="0">SUM(D17:L17)</f>
        <v>14442980</v>
      </c>
      <c r="D17" s="57">
        <f t="shared" ref="D17:N17" si="1">SUM(D18:D23)</f>
        <v>16380</v>
      </c>
      <c r="E17" s="57">
        <f>SUM(E18:E23)</f>
        <v>14301000</v>
      </c>
      <c r="F17" s="57">
        <f t="shared" si="1"/>
        <v>101100</v>
      </c>
      <c r="G17" s="56">
        <f t="shared" si="1"/>
        <v>24500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>SUM(L18:L23)</f>
        <v>0</v>
      </c>
      <c r="M17" s="12">
        <f t="shared" si="1"/>
        <v>14446530</v>
      </c>
      <c r="N17" s="12">
        <f t="shared" si="1"/>
        <v>14449530</v>
      </c>
      <c r="O17" s="15"/>
    </row>
    <row r="18" spans="1:15" ht="14.25" customHeight="1" x14ac:dyDescent="0.2">
      <c r="A18" s="13">
        <v>3111</v>
      </c>
      <c r="B18" s="14" t="s">
        <v>16</v>
      </c>
      <c r="C18" s="57">
        <f t="shared" si="0"/>
        <v>11458600</v>
      </c>
      <c r="D18" s="58">
        <v>14100</v>
      </c>
      <c r="E18" s="59">
        <v>11340000</v>
      </c>
      <c r="F18" s="59">
        <v>84500</v>
      </c>
      <c r="G18" s="24">
        <v>20000</v>
      </c>
      <c r="H18" s="24"/>
      <c r="I18" s="24"/>
      <c r="J18" s="24"/>
      <c r="K18" s="24"/>
      <c r="L18" s="76"/>
      <c r="M18" s="15">
        <f>120000+E18</f>
        <v>11460000</v>
      </c>
      <c r="N18" s="15">
        <f>121000+E18</f>
        <v>11461000</v>
      </c>
      <c r="O18" s="15"/>
    </row>
    <row r="19" spans="1:15" ht="14.25" customHeight="1" x14ac:dyDescent="0.2">
      <c r="A19" s="13">
        <v>3113</v>
      </c>
      <c r="B19" s="14" t="s">
        <v>17</v>
      </c>
      <c r="C19" s="57">
        <f t="shared" si="0"/>
        <v>200000</v>
      </c>
      <c r="D19" s="58"/>
      <c r="E19" s="59">
        <v>200000</v>
      </c>
      <c r="F19" s="59"/>
      <c r="G19" s="24"/>
      <c r="H19" s="24"/>
      <c r="I19" s="24"/>
      <c r="J19" s="24"/>
      <c r="K19" s="24"/>
      <c r="L19" s="76"/>
      <c r="M19" s="15">
        <f>E19</f>
        <v>200000</v>
      </c>
      <c r="N19" s="15">
        <f>E19</f>
        <v>200000</v>
      </c>
      <c r="O19" s="15"/>
    </row>
    <row r="20" spans="1:15" ht="14.25" customHeight="1" x14ac:dyDescent="0.2">
      <c r="A20" s="13">
        <v>3114</v>
      </c>
      <c r="B20" s="14" t="s">
        <v>70</v>
      </c>
      <c r="C20" s="57">
        <f t="shared" si="0"/>
        <v>285000</v>
      </c>
      <c r="D20" s="58"/>
      <c r="E20" s="59">
        <v>285000</v>
      </c>
      <c r="F20" s="59"/>
      <c r="G20" s="24"/>
      <c r="H20" s="24"/>
      <c r="I20" s="24"/>
      <c r="J20" s="24"/>
      <c r="K20" s="24"/>
      <c r="L20" s="76"/>
      <c r="M20" s="15">
        <f>E20</f>
        <v>285000</v>
      </c>
      <c r="N20" s="15">
        <f>E20</f>
        <v>285000</v>
      </c>
      <c r="O20" s="15"/>
    </row>
    <row r="21" spans="1:15" ht="14.25" customHeight="1" x14ac:dyDescent="0.2">
      <c r="A21" s="13">
        <v>3121</v>
      </c>
      <c r="B21" s="14" t="s">
        <v>18</v>
      </c>
      <c r="C21" s="57">
        <f t="shared" si="0"/>
        <v>490000</v>
      </c>
      <c r="D21" s="58"/>
      <c r="E21" s="59">
        <v>490000</v>
      </c>
      <c r="F21" s="59"/>
      <c r="G21" s="24"/>
      <c r="H21" s="24"/>
      <c r="I21" s="24"/>
      <c r="J21" s="24"/>
      <c r="K21" s="24"/>
      <c r="L21" s="76"/>
      <c r="M21" s="15">
        <f>E21</f>
        <v>490000</v>
      </c>
      <c r="N21" s="15">
        <f>E21</f>
        <v>490000</v>
      </c>
      <c r="O21" s="15"/>
    </row>
    <row r="22" spans="1:15" ht="14.25" customHeight="1" x14ac:dyDescent="0.2">
      <c r="A22" s="13">
        <v>3132</v>
      </c>
      <c r="B22" s="16" t="s">
        <v>19</v>
      </c>
      <c r="C22" s="57">
        <f t="shared" si="0"/>
        <v>1809650</v>
      </c>
      <c r="D22" s="58">
        <v>2050</v>
      </c>
      <c r="E22" s="59">
        <v>1790000</v>
      </c>
      <c r="F22" s="59">
        <v>14100</v>
      </c>
      <c r="G22" s="24">
        <v>3500</v>
      </c>
      <c r="H22" s="24"/>
      <c r="I22" s="24"/>
      <c r="J22" s="24"/>
      <c r="K22" s="24"/>
      <c r="L22" s="76"/>
      <c r="M22" s="15">
        <f>20500+E22</f>
        <v>1810500</v>
      </c>
      <c r="N22" s="15">
        <f>21500+E22</f>
        <v>1811500</v>
      </c>
      <c r="O22" s="15"/>
    </row>
    <row r="23" spans="1:15" ht="14.25" customHeight="1" x14ac:dyDescent="0.2">
      <c r="A23" s="13">
        <v>3133</v>
      </c>
      <c r="B23" s="16" t="s">
        <v>20</v>
      </c>
      <c r="C23" s="57">
        <f t="shared" si="0"/>
        <v>199730</v>
      </c>
      <c r="D23" s="58">
        <v>230</v>
      </c>
      <c r="E23" s="59">
        <v>196000</v>
      </c>
      <c r="F23" s="59">
        <v>2500</v>
      </c>
      <c r="G23" s="24">
        <v>1000</v>
      </c>
      <c r="H23" s="24"/>
      <c r="I23" s="24"/>
      <c r="J23" s="24"/>
      <c r="K23" s="24"/>
      <c r="L23" s="76"/>
      <c r="M23" s="15">
        <f>5030+E23</f>
        <v>201030</v>
      </c>
      <c r="N23" s="15">
        <f>6030+E23</f>
        <v>202030</v>
      </c>
      <c r="O23" s="15"/>
    </row>
    <row r="24" spans="1:15" ht="14.25" customHeight="1" x14ac:dyDescent="0.2">
      <c r="A24" s="11">
        <v>32</v>
      </c>
      <c r="B24" s="17" t="s">
        <v>21</v>
      </c>
      <c r="C24" s="57">
        <f t="shared" si="0"/>
        <v>2767500</v>
      </c>
      <c r="D24" s="57">
        <f t="shared" ref="D24:N24" si="2">SUM(D25:D48)</f>
        <v>1921500</v>
      </c>
      <c r="E24" s="57">
        <f>SUM(E25:E48)</f>
        <v>30000</v>
      </c>
      <c r="F24" s="57">
        <f t="shared" si="2"/>
        <v>604000</v>
      </c>
      <c r="G24" s="56">
        <f t="shared" si="2"/>
        <v>212000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 t="shared" si="2"/>
        <v>2798830</v>
      </c>
      <c r="N24" s="56">
        <f t="shared" si="2"/>
        <v>2836590</v>
      </c>
      <c r="O24" s="15"/>
    </row>
    <row r="25" spans="1:15" s="70" customFormat="1" ht="14.25" customHeight="1" x14ac:dyDescent="0.2">
      <c r="A25" s="66">
        <v>3211</v>
      </c>
      <c r="B25" s="67" t="s">
        <v>22</v>
      </c>
      <c r="C25" s="57">
        <f t="shared" si="0"/>
        <v>175200</v>
      </c>
      <c r="D25" s="68">
        <v>8200</v>
      </c>
      <c r="E25" s="68"/>
      <c r="F25" s="68">
        <v>135000</v>
      </c>
      <c r="G25" s="69">
        <v>32000</v>
      </c>
      <c r="H25" s="69"/>
      <c r="I25" s="69"/>
      <c r="J25" s="69"/>
      <c r="K25" s="69"/>
      <c r="L25" s="68"/>
      <c r="M25" s="70">
        <v>177400</v>
      </c>
      <c r="N25" s="70">
        <v>179600</v>
      </c>
    </row>
    <row r="26" spans="1:15" ht="14.25" customHeight="1" x14ac:dyDescent="0.2">
      <c r="A26" s="13">
        <v>3212</v>
      </c>
      <c r="B26" s="14" t="s">
        <v>23</v>
      </c>
      <c r="C26" s="57">
        <f t="shared" si="0"/>
        <v>379000</v>
      </c>
      <c r="D26" s="59">
        <v>370000</v>
      </c>
      <c r="E26" s="59"/>
      <c r="F26" s="59">
        <v>9000</v>
      </c>
      <c r="G26" s="24"/>
      <c r="H26" s="24"/>
      <c r="I26" s="24"/>
      <c r="J26" s="24"/>
      <c r="K26" s="24"/>
      <c r="L26" s="68"/>
      <c r="M26" s="15">
        <v>381000</v>
      </c>
      <c r="N26" s="15">
        <v>383000</v>
      </c>
      <c r="O26" s="15"/>
    </row>
    <row r="27" spans="1:15" ht="14.25" customHeight="1" x14ac:dyDescent="0.2">
      <c r="A27" s="13">
        <v>3213</v>
      </c>
      <c r="B27" s="14" t="s">
        <v>24</v>
      </c>
      <c r="C27" s="57">
        <f t="shared" si="0"/>
        <v>19000</v>
      </c>
      <c r="D27" s="59">
        <v>10000</v>
      </c>
      <c r="E27" s="59"/>
      <c r="F27" s="59">
        <v>9000</v>
      </c>
      <c r="G27" s="24"/>
      <c r="H27" s="24"/>
      <c r="I27" s="24"/>
      <c r="J27" s="24"/>
      <c r="K27" s="24"/>
      <c r="L27" s="68"/>
      <c r="M27" s="15">
        <v>19730</v>
      </c>
      <c r="N27" s="15">
        <v>20500</v>
      </c>
      <c r="O27" s="15"/>
    </row>
    <row r="28" spans="1:15" ht="14.25" customHeight="1" x14ac:dyDescent="0.2">
      <c r="A28" s="13">
        <v>3221</v>
      </c>
      <c r="B28" s="16" t="s">
        <v>25</v>
      </c>
      <c r="C28" s="57">
        <f t="shared" si="0"/>
        <v>112000</v>
      </c>
      <c r="D28" s="59">
        <v>72000</v>
      </c>
      <c r="E28" s="59"/>
      <c r="F28" s="59"/>
      <c r="G28" s="24">
        <v>40000</v>
      </c>
      <c r="H28" s="24"/>
      <c r="I28" s="24"/>
      <c r="J28" s="24"/>
      <c r="K28" s="24"/>
      <c r="L28" s="68"/>
      <c r="M28" s="15">
        <v>113500</v>
      </c>
      <c r="N28" s="15">
        <v>114500</v>
      </c>
      <c r="O28" s="15"/>
    </row>
    <row r="29" spans="1:15" ht="14.25" customHeight="1" x14ac:dyDescent="0.2">
      <c r="A29" s="13">
        <v>3222</v>
      </c>
      <c r="B29" s="18" t="s">
        <v>26</v>
      </c>
      <c r="C29" s="57">
        <f t="shared" si="0"/>
        <v>90000</v>
      </c>
      <c r="D29" s="59">
        <v>65000</v>
      </c>
      <c r="E29" s="59"/>
      <c r="F29" s="59"/>
      <c r="G29" s="24">
        <v>25000</v>
      </c>
      <c r="H29" s="24"/>
      <c r="I29" s="24"/>
      <c r="J29" s="24"/>
      <c r="K29" s="24"/>
      <c r="L29" s="68"/>
      <c r="M29" s="15">
        <v>91000</v>
      </c>
      <c r="N29" s="15">
        <v>92000</v>
      </c>
      <c r="O29" s="15"/>
    </row>
    <row r="30" spans="1:15" ht="14.25" customHeight="1" x14ac:dyDescent="0.2">
      <c r="A30" s="13">
        <v>3223</v>
      </c>
      <c r="B30" s="14" t="s">
        <v>27</v>
      </c>
      <c r="C30" s="57">
        <f t="shared" si="0"/>
        <v>925000</v>
      </c>
      <c r="D30" s="59">
        <v>925000</v>
      </c>
      <c r="E30" s="59"/>
      <c r="F30" s="59"/>
      <c r="G30" s="24"/>
      <c r="H30" s="24"/>
      <c r="I30" s="24"/>
      <c r="J30" s="24"/>
      <c r="K30" s="24"/>
      <c r="L30" s="68"/>
      <c r="M30" s="15">
        <v>937000</v>
      </c>
      <c r="N30" s="15">
        <v>953090</v>
      </c>
      <c r="O30" s="15"/>
    </row>
    <row r="31" spans="1:15" ht="14.25" customHeight="1" x14ac:dyDescent="0.2">
      <c r="A31" s="13">
        <v>3224</v>
      </c>
      <c r="B31" s="16" t="s">
        <v>28</v>
      </c>
      <c r="C31" s="57">
        <f t="shared" si="0"/>
        <v>33000</v>
      </c>
      <c r="D31" s="59">
        <v>18000</v>
      </c>
      <c r="E31" s="59"/>
      <c r="F31" s="59"/>
      <c r="G31" s="24">
        <v>15000</v>
      </c>
      <c r="H31" s="24"/>
      <c r="I31" s="24"/>
      <c r="J31" s="24"/>
      <c r="K31" s="24"/>
      <c r="L31" s="68"/>
      <c r="M31" s="15">
        <v>33000</v>
      </c>
      <c r="N31" s="15">
        <v>33000</v>
      </c>
      <c r="O31" s="15"/>
    </row>
    <row r="32" spans="1:15" ht="14.25" customHeight="1" x14ac:dyDescent="0.2">
      <c r="A32" s="13">
        <v>3225</v>
      </c>
      <c r="B32" s="14" t="s">
        <v>29</v>
      </c>
      <c r="C32" s="57">
        <f t="shared" si="0"/>
        <v>10500</v>
      </c>
      <c r="D32" s="59">
        <v>5500</v>
      </c>
      <c r="E32" s="59"/>
      <c r="F32" s="59">
        <v>5000</v>
      </c>
      <c r="G32" s="24"/>
      <c r="H32" s="24"/>
      <c r="I32" s="24"/>
      <c r="J32" s="24"/>
      <c r="K32" s="24"/>
      <c r="L32" s="68"/>
      <c r="M32" s="15">
        <v>11000</v>
      </c>
      <c r="N32" s="15">
        <v>11500</v>
      </c>
      <c r="O32" s="15"/>
    </row>
    <row r="33" spans="1:15" ht="14.25" customHeight="1" x14ac:dyDescent="0.2">
      <c r="A33" s="13">
        <v>3227</v>
      </c>
      <c r="B33" s="14" t="s">
        <v>65</v>
      </c>
      <c r="C33" s="57">
        <f t="shared" si="0"/>
        <v>10000</v>
      </c>
      <c r="D33" s="59">
        <v>0</v>
      </c>
      <c r="E33" s="59"/>
      <c r="F33" s="59">
        <v>10000</v>
      </c>
      <c r="G33" s="24"/>
      <c r="H33" s="24"/>
      <c r="I33" s="24"/>
      <c r="J33" s="24"/>
      <c r="K33" s="24"/>
      <c r="L33" s="68"/>
      <c r="M33" s="15">
        <v>10000</v>
      </c>
      <c r="N33" s="15">
        <v>10000</v>
      </c>
      <c r="O33" s="15"/>
    </row>
    <row r="34" spans="1:15" ht="14.25" customHeight="1" x14ac:dyDescent="0.2">
      <c r="A34" s="13">
        <v>3231</v>
      </c>
      <c r="B34" s="14" t="s">
        <v>30</v>
      </c>
      <c r="C34" s="57">
        <f t="shared" si="0"/>
        <v>49000</v>
      </c>
      <c r="D34" s="59">
        <v>31000</v>
      </c>
      <c r="E34" s="59"/>
      <c r="F34" s="59">
        <v>18000</v>
      </c>
      <c r="G34" s="24"/>
      <c r="H34" s="24"/>
      <c r="I34" s="24"/>
      <c r="J34" s="24"/>
      <c r="K34" s="24"/>
      <c r="L34" s="68"/>
      <c r="M34" s="15">
        <v>50400</v>
      </c>
      <c r="N34" s="15">
        <v>51500</v>
      </c>
      <c r="O34" s="15"/>
    </row>
    <row r="35" spans="1:15" s="70" customFormat="1" ht="14.25" customHeight="1" x14ac:dyDescent="0.2">
      <c r="A35" s="66">
        <v>3232</v>
      </c>
      <c r="B35" s="67" t="s">
        <v>31</v>
      </c>
      <c r="C35" s="57">
        <f t="shared" si="0"/>
        <v>170000</v>
      </c>
      <c r="D35" s="68">
        <v>120000</v>
      </c>
      <c r="E35" s="68"/>
      <c r="F35" s="68">
        <v>50000</v>
      </c>
      <c r="G35" s="69"/>
      <c r="H35" s="69"/>
      <c r="I35" s="69"/>
      <c r="J35" s="69"/>
      <c r="K35" s="69"/>
      <c r="L35" s="68"/>
      <c r="M35" s="70">
        <v>171000</v>
      </c>
      <c r="N35" s="70">
        <v>172000</v>
      </c>
    </row>
    <row r="36" spans="1:15" ht="14.25" customHeight="1" x14ac:dyDescent="0.2">
      <c r="A36" s="13">
        <v>3233</v>
      </c>
      <c r="B36" s="14" t="s">
        <v>32</v>
      </c>
      <c r="C36" s="57">
        <f t="shared" si="0"/>
        <v>6000</v>
      </c>
      <c r="D36" s="59">
        <v>3000</v>
      </c>
      <c r="E36" s="59"/>
      <c r="F36" s="59">
        <v>3000</v>
      </c>
      <c r="G36" s="24"/>
      <c r="H36" s="24"/>
      <c r="I36" s="24"/>
      <c r="J36" s="24"/>
      <c r="K36" s="24"/>
      <c r="L36" s="68"/>
      <c r="M36" s="15">
        <v>6000</v>
      </c>
      <c r="N36" s="15">
        <v>6000</v>
      </c>
      <c r="O36" s="15"/>
    </row>
    <row r="37" spans="1:15" ht="14.25" customHeight="1" x14ac:dyDescent="0.2">
      <c r="A37" s="13">
        <v>3234</v>
      </c>
      <c r="B37" s="14" t="s">
        <v>33</v>
      </c>
      <c r="C37" s="57">
        <f t="shared" si="0"/>
        <v>167000</v>
      </c>
      <c r="D37" s="59">
        <v>72000</v>
      </c>
      <c r="E37" s="59"/>
      <c r="F37" s="59">
        <v>95000</v>
      </c>
      <c r="G37" s="24"/>
      <c r="H37" s="24"/>
      <c r="I37" s="24"/>
      <c r="J37" s="24"/>
      <c r="K37" s="24"/>
      <c r="L37" s="76"/>
      <c r="M37" s="15">
        <v>170000</v>
      </c>
      <c r="N37" s="15">
        <v>174000</v>
      </c>
      <c r="O37" s="15"/>
    </row>
    <row r="38" spans="1:15" ht="14.25" customHeight="1" x14ac:dyDescent="0.2">
      <c r="A38" s="13">
        <v>3235</v>
      </c>
      <c r="B38" s="14" t="s">
        <v>34</v>
      </c>
      <c r="C38" s="57">
        <f t="shared" si="0"/>
        <v>40000</v>
      </c>
      <c r="D38" s="59"/>
      <c r="E38" s="59"/>
      <c r="F38" s="59">
        <v>40000</v>
      </c>
      <c r="G38" s="24"/>
      <c r="H38" s="24"/>
      <c r="I38" s="24"/>
      <c r="J38" s="24"/>
      <c r="K38" s="24"/>
      <c r="L38" s="76"/>
      <c r="M38" s="15">
        <v>41000</v>
      </c>
      <c r="N38" s="15">
        <v>42000</v>
      </c>
      <c r="O38" s="15"/>
    </row>
    <row r="39" spans="1:15" ht="14.25" customHeight="1" x14ac:dyDescent="0.2">
      <c r="A39" s="13">
        <v>3236</v>
      </c>
      <c r="B39" s="16" t="s">
        <v>35</v>
      </c>
      <c r="C39" s="57">
        <f t="shared" si="0"/>
        <v>5000</v>
      </c>
      <c r="D39" s="59">
        <v>5000</v>
      </c>
      <c r="E39" s="59"/>
      <c r="F39" s="59"/>
      <c r="G39" s="24"/>
      <c r="H39" s="24"/>
      <c r="I39" s="24"/>
      <c r="J39" s="24"/>
      <c r="K39" s="24"/>
      <c r="L39" s="76"/>
      <c r="M39" s="15">
        <v>5000</v>
      </c>
      <c r="N39" s="15">
        <v>5000</v>
      </c>
      <c r="O39" s="15"/>
    </row>
    <row r="40" spans="1:15" ht="14.25" customHeight="1" x14ac:dyDescent="0.2">
      <c r="A40" s="13">
        <v>3237</v>
      </c>
      <c r="B40" s="14" t="s">
        <v>36</v>
      </c>
      <c r="C40" s="57">
        <f t="shared" si="0"/>
        <v>205000</v>
      </c>
      <c r="D40" s="59">
        <v>30000</v>
      </c>
      <c r="E40" s="59"/>
      <c r="F40" s="59">
        <v>175000</v>
      </c>
      <c r="G40" s="24"/>
      <c r="H40" s="24"/>
      <c r="I40" s="24"/>
      <c r="J40" s="24"/>
      <c r="K40" s="24"/>
      <c r="L40" s="68"/>
      <c r="M40" s="15">
        <v>207000</v>
      </c>
      <c r="N40" s="15">
        <v>210500</v>
      </c>
      <c r="O40" s="15"/>
    </row>
    <row r="41" spans="1:15" ht="14.25" customHeight="1" x14ac:dyDescent="0.2">
      <c r="A41" s="13">
        <v>3238</v>
      </c>
      <c r="B41" s="14" t="s">
        <v>37</v>
      </c>
      <c r="C41" s="57">
        <f t="shared" si="0"/>
        <v>8300</v>
      </c>
      <c r="D41" s="59">
        <v>3300</v>
      </c>
      <c r="E41" s="59"/>
      <c r="F41" s="59">
        <v>5000</v>
      </c>
      <c r="G41" s="24"/>
      <c r="H41" s="24"/>
      <c r="I41" s="24"/>
      <c r="J41" s="24"/>
      <c r="K41" s="24"/>
      <c r="L41" s="68"/>
      <c r="M41" s="15">
        <v>8300</v>
      </c>
      <c r="N41" s="15">
        <v>8300</v>
      </c>
      <c r="O41" s="15"/>
    </row>
    <row r="42" spans="1:15" ht="14.25" customHeight="1" x14ac:dyDescent="0.2">
      <c r="A42" s="13">
        <v>3239</v>
      </c>
      <c r="B42" s="14" t="s">
        <v>38</v>
      </c>
      <c r="C42" s="57">
        <f t="shared" si="0"/>
        <v>50000</v>
      </c>
      <c r="D42" s="59">
        <v>40000</v>
      </c>
      <c r="E42" s="59"/>
      <c r="F42" s="59">
        <v>0</v>
      </c>
      <c r="G42" s="24">
        <v>10000</v>
      </c>
      <c r="H42" s="24"/>
      <c r="I42" s="24"/>
      <c r="J42" s="24"/>
      <c r="K42" s="24"/>
      <c r="L42" s="68"/>
      <c r="M42" s="15">
        <v>41000</v>
      </c>
      <c r="N42" s="15">
        <v>42000</v>
      </c>
      <c r="O42" s="15"/>
    </row>
    <row r="43" spans="1:15" ht="14.25" customHeight="1" x14ac:dyDescent="0.2">
      <c r="A43" s="13">
        <v>3241</v>
      </c>
      <c r="B43" s="14" t="s">
        <v>68</v>
      </c>
      <c r="C43" s="57">
        <f t="shared" si="0"/>
        <v>15000</v>
      </c>
      <c r="D43" s="59"/>
      <c r="E43" s="59"/>
      <c r="F43" s="59">
        <v>15000</v>
      </c>
      <c r="G43" s="24"/>
      <c r="H43" s="24"/>
      <c r="I43" s="24"/>
      <c r="J43" s="24"/>
      <c r="K43" s="24"/>
      <c r="L43" s="68"/>
      <c r="M43" s="15">
        <v>15000</v>
      </c>
      <c r="N43" s="15">
        <v>15000</v>
      </c>
      <c r="O43" s="15"/>
    </row>
    <row r="44" spans="1:15" s="70" customFormat="1" ht="14.25" customHeight="1" x14ac:dyDescent="0.2">
      <c r="A44" s="66">
        <v>3291</v>
      </c>
      <c r="B44" s="67" t="s">
        <v>39</v>
      </c>
      <c r="C44" s="57">
        <f t="shared" si="0"/>
        <v>72000</v>
      </c>
      <c r="D44" s="68">
        <v>52000</v>
      </c>
      <c r="E44" s="68">
        <v>20000</v>
      </c>
      <c r="F44" s="68"/>
      <c r="G44" s="69"/>
      <c r="H44" s="69"/>
      <c r="I44" s="69"/>
      <c r="J44" s="69"/>
      <c r="K44" s="69"/>
      <c r="L44" s="68"/>
      <c r="M44" s="70">
        <f>53000+E44</f>
        <v>73000</v>
      </c>
      <c r="N44" s="70">
        <f>54000+E44</f>
        <v>74000</v>
      </c>
    </row>
    <row r="45" spans="1:15" ht="14.25" customHeight="1" x14ac:dyDescent="0.2">
      <c r="A45" s="13">
        <v>3292</v>
      </c>
      <c r="B45" s="14" t="s">
        <v>40</v>
      </c>
      <c r="C45" s="57">
        <f t="shared" si="0"/>
        <v>10000</v>
      </c>
      <c r="D45" s="59">
        <v>6000</v>
      </c>
      <c r="E45" s="59"/>
      <c r="F45" s="59">
        <v>4000</v>
      </c>
      <c r="G45" s="24"/>
      <c r="H45" s="24"/>
      <c r="I45" s="24"/>
      <c r="J45" s="24"/>
      <c r="K45" s="24"/>
      <c r="L45" s="68"/>
      <c r="M45" s="15">
        <v>10000</v>
      </c>
      <c r="N45" s="15">
        <v>10000</v>
      </c>
      <c r="O45" s="15"/>
    </row>
    <row r="46" spans="1:15" ht="14.25" customHeight="1" x14ac:dyDescent="0.2">
      <c r="A46" s="13">
        <v>3293</v>
      </c>
      <c r="B46" s="14" t="s">
        <v>41</v>
      </c>
      <c r="C46" s="57">
        <f t="shared" si="0"/>
        <v>25000</v>
      </c>
      <c r="D46" s="59">
        <v>4000</v>
      </c>
      <c r="E46" s="59"/>
      <c r="F46" s="59">
        <v>21000</v>
      </c>
      <c r="G46" s="24"/>
      <c r="H46" s="24"/>
      <c r="I46" s="24"/>
      <c r="J46" s="24"/>
      <c r="K46" s="24"/>
      <c r="L46" s="68"/>
      <c r="M46" s="15">
        <v>35000</v>
      </c>
      <c r="N46" s="15">
        <v>35000</v>
      </c>
      <c r="O46" s="15"/>
    </row>
    <row r="47" spans="1:15" ht="14.25" customHeight="1" x14ac:dyDescent="0.2">
      <c r="A47" s="13">
        <v>3294</v>
      </c>
      <c r="B47" s="14" t="s">
        <v>42</v>
      </c>
      <c r="C47" s="57">
        <f t="shared" si="0"/>
        <v>500</v>
      </c>
      <c r="D47" s="59">
        <v>500</v>
      </c>
      <c r="E47" s="59"/>
      <c r="F47" s="59"/>
      <c r="G47" s="24"/>
      <c r="H47" s="24"/>
      <c r="I47" s="24"/>
      <c r="J47" s="24"/>
      <c r="K47" s="24"/>
      <c r="L47" s="68"/>
      <c r="M47" s="15">
        <v>500</v>
      </c>
      <c r="N47" s="15">
        <v>500</v>
      </c>
      <c r="O47" s="15"/>
    </row>
    <row r="48" spans="1:15" s="75" customFormat="1" ht="14.25" customHeight="1" x14ac:dyDescent="0.2">
      <c r="A48" s="71">
        <v>3299</v>
      </c>
      <c r="B48" s="72" t="s">
        <v>43</v>
      </c>
      <c r="C48" s="57">
        <f t="shared" si="0"/>
        <v>191000</v>
      </c>
      <c r="D48" s="73">
        <v>81000</v>
      </c>
      <c r="E48" s="73">
        <v>10000</v>
      </c>
      <c r="F48" s="73">
        <v>10000</v>
      </c>
      <c r="G48" s="74">
        <v>90000</v>
      </c>
      <c r="H48" s="74"/>
      <c r="I48" s="74"/>
      <c r="J48" s="74"/>
      <c r="K48" s="74"/>
      <c r="L48" s="68"/>
      <c r="M48" s="75">
        <f>182000+E48</f>
        <v>192000</v>
      </c>
      <c r="N48" s="75">
        <f>183600+E48</f>
        <v>193600</v>
      </c>
    </row>
    <row r="49" spans="1:15" ht="14.25" customHeight="1" x14ac:dyDescent="0.2">
      <c r="A49" s="11">
        <v>34</v>
      </c>
      <c r="B49" s="17" t="s">
        <v>44</v>
      </c>
      <c r="C49" s="57">
        <f t="shared" si="0"/>
        <v>15500</v>
      </c>
      <c r="D49" s="57">
        <f t="shared" ref="D49:N49" si="3">SUM(D50:D52)</f>
        <v>7000</v>
      </c>
      <c r="E49" s="57">
        <f>SUM(E50:E52)</f>
        <v>0</v>
      </c>
      <c r="F49" s="57">
        <f t="shared" si="3"/>
        <v>8500</v>
      </c>
      <c r="G49" s="56">
        <f t="shared" si="3"/>
        <v>0</v>
      </c>
      <c r="H49" s="56">
        <f t="shared" si="3"/>
        <v>0</v>
      </c>
      <c r="I49" s="56">
        <f t="shared" si="3"/>
        <v>0</v>
      </c>
      <c r="J49" s="56">
        <f t="shared" si="3"/>
        <v>0</v>
      </c>
      <c r="K49" s="56">
        <f t="shared" si="3"/>
        <v>0</v>
      </c>
      <c r="L49" s="56">
        <f t="shared" si="3"/>
        <v>0</v>
      </c>
      <c r="M49" s="56">
        <f t="shared" si="3"/>
        <v>15500</v>
      </c>
      <c r="N49" s="56">
        <f t="shared" si="3"/>
        <v>15500</v>
      </c>
      <c r="O49" s="15"/>
    </row>
    <row r="50" spans="1:15" ht="14.25" customHeight="1" x14ac:dyDescent="0.2">
      <c r="A50" s="13">
        <v>3431</v>
      </c>
      <c r="B50" s="14" t="s">
        <v>45</v>
      </c>
      <c r="C50" s="57">
        <f t="shared" si="0"/>
        <v>12000</v>
      </c>
      <c r="D50" s="58">
        <v>4000</v>
      </c>
      <c r="E50" s="59"/>
      <c r="F50" s="59">
        <v>8000</v>
      </c>
      <c r="G50" s="24"/>
      <c r="H50" s="24"/>
      <c r="I50" s="24"/>
      <c r="J50" s="24"/>
      <c r="K50" s="24"/>
      <c r="L50" s="76"/>
      <c r="M50" s="15">
        <v>12000</v>
      </c>
      <c r="N50" s="15">
        <v>12000</v>
      </c>
      <c r="O50" s="15"/>
    </row>
    <row r="51" spans="1:15" ht="14.25" customHeight="1" x14ac:dyDescent="0.2">
      <c r="A51" s="13">
        <v>3433</v>
      </c>
      <c r="B51" s="14" t="s">
        <v>46</v>
      </c>
      <c r="C51" s="57">
        <f t="shared" si="0"/>
        <v>2000</v>
      </c>
      <c r="D51" s="58">
        <v>1500</v>
      </c>
      <c r="E51" s="59"/>
      <c r="F51" s="59">
        <v>500</v>
      </c>
      <c r="G51" s="24"/>
      <c r="H51" s="24"/>
      <c r="I51" s="24"/>
      <c r="J51" s="24"/>
      <c r="K51" s="24"/>
      <c r="L51" s="76"/>
      <c r="M51" s="15">
        <v>2000</v>
      </c>
      <c r="N51" s="15">
        <v>2000</v>
      </c>
      <c r="O51" s="15"/>
    </row>
    <row r="52" spans="1:15" ht="14.25" customHeight="1" x14ac:dyDescent="0.2">
      <c r="A52" s="13">
        <v>3434</v>
      </c>
      <c r="B52" s="14" t="s">
        <v>47</v>
      </c>
      <c r="C52" s="57">
        <f>SUM(D52:L52)</f>
        <v>1500</v>
      </c>
      <c r="D52" s="58">
        <v>1500</v>
      </c>
      <c r="E52" s="59"/>
      <c r="F52" s="59"/>
      <c r="G52" s="24"/>
      <c r="H52" s="24"/>
      <c r="I52" s="24"/>
      <c r="J52" s="24"/>
      <c r="K52" s="24"/>
      <c r="L52" s="76"/>
      <c r="M52" s="15">
        <v>1500</v>
      </c>
      <c r="N52" s="15">
        <v>1500</v>
      </c>
      <c r="O52" s="15"/>
    </row>
    <row r="53" spans="1:15" ht="14.25" customHeight="1" x14ac:dyDescent="0.2">
      <c r="A53" s="13"/>
      <c r="B53" s="19" t="s">
        <v>48</v>
      </c>
      <c r="C53" s="57">
        <f>SUM(D53:L53)</f>
        <v>17225980</v>
      </c>
      <c r="D53" s="57">
        <f t="shared" ref="D53:L53" si="4">D49+D17+D24</f>
        <v>1944880</v>
      </c>
      <c r="E53" s="57">
        <f>E49+E17+E24</f>
        <v>14331000</v>
      </c>
      <c r="F53" s="57">
        <f t="shared" si="4"/>
        <v>713600</v>
      </c>
      <c r="G53" s="56">
        <f t="shared" si="4"/>
        <v>236500</v>
      </c>
      <c r="H53" s="56">
        <f t="shared" si="4"/>
        <v>0</v>
      </c>
      <c r="I53" s="56">
        <f t="shared" si="4"/>
        <v>0</v>
      </c>
      <c r="J53" s="56">
        <f t="shared" si="4"/>
        <v>0</v>
      </c>
      <c r="K53" s="56">
        <f t="shared" si="4"/>
        <v>0</v>
      </c>
      <c r="L53" s="56">
        <f t="shared" si="4"/>
        <v>0</v>
      </c>
      <c r="M53" s="20">
        <f>M17+M24+M49</f>
        <v>17260860</v>
      </c>
      <c r="N53" s="20">
        <f>N17+N24+N49</f>
        <v>17301620</v>
      </c>
      <c r="O53" s="15"/>
    </row>
    <row r="54" spans="1:15" ht="12.75" customHeight="1" x14ac:dyDescent="0.2">
      <c r="A54" s="43"/>
      <c r="B54" s="44"/>
      <c r="C54" s="60"/>
      <c r="D54" s="61"/>
      <c r="E54" s="61"/>
      <c r="F54" s="62"/>
      <c r="G54" s="55"/>
      <c r="H54" s="55"/>
      <c r="I54" s="55"/>
      <c r="J54" s="55"/>
      <c r="K54" s="55"/>
      <c r="L54" s="77"/>
      <c r="M54" s="12"/>
      <c r="N54" s="12"/>
      <c r="O54" s="15"/>
    </row>
    <row r="55" spans="1:15" s="12" customFormat="1" ht="45" customHeight="1" x14ac:dyDescent="0.2">
      <c r="A55" s="46">
        <v>42</v>
      </c>
      <c r="B55" s="47" t="s">
        <v>49</v>
      </c>
      <c r="C55" s="57">
        <f>SUM(D55:L55)</f>
        <v>119500</v>
      </c>
      <c r="D55" s="57">
        <f>SUM(D56:D64)</f>
        <v>78500</v>
      </c>
      <c r="E55" s="57">
        <f>SUM(E56:E64)</f>
        <v>0</v>
      </c>
      <c r="F55" s="57">
        <f>SUM(F56:F64)</f>
        <v>6500</v>
      </c>
      <c r="G55" s="56">
        <f t="shared" ref="G55:N55" si="5">SUM(G57:G64)</f>
        <v>0</v>
      </c>
      <c r="H55" s="56">
        <f t="shared" si="5"/>
        <v>0</v>
      </c>
      <c r="I55" s="56">
        <f t="shared" si="5"/>
        <v>20000</v>
      </c>
      <c r="J55" s="56">
        <f t="shared" si="5"/>
        <v>14500</v>
      </c>
      <c r="K55" s="56">
        <f t="shared" si="5"/>
        <v>0</v>
      </c>
      <c r="L55" s="56">
        <f t="shared" si="5"/>
        <v>0</v>
      </c>
      <c r="M55" s="56">
        <f t="shared" si="5"/>
        <v>102950</v>
      </c>
      <c r="N55" s="56">
        <f t="shared" si="5"/>
        <v>104950</v>
      </c>
    </row>
    <row r="56" spans="1:15" s="12" customFormat="1" ht="15" customHeight="1" x14ac:dyDescent="0.2">
      <c r="A56" s="13">
        <v>4212</v>
      </c>
      <c r="B56" s="47" t="s">
        <v>69</v>
      </c>
      <c r="C56" s="57">
        <f>SUM(D56:L56)</f>
        <v>0</v>
      </c>
      <c r="D56" s="59"/>
      <c r="E56" s="57"/>
      <c r="F56" s="57"/>
      <c r="G56" s="56"/>
      <c r="H56" s="56"/>
      <c r="I56" s="56"/>
      <c r="J56" s="56"/>
      <c r="K56" s="56"/>
      <c r="L56" s="56"/>
    </row>
    <row r="57" spans="1:15" x14ac:dyDescent="0.2">
      <c r="A57" s="13">
        <v>4221</v>
      </c>
      <c r="B57" s="14" t="s">
        <v>50</v>
      </c>
      <c r="C57" s="57">
        <f>SUM(D57:L57)</f>
        <v>61500</v>
      </c>
      <c r="D57" s="58">
        <v>28500</v>
      </c>
      <c r="E57" s="59">
        <v>0</v>
      </c>
      <c r="F57" s="59">
        <v>6000</v>
      </c>
      <c r="G57" s="24">
        <v>0</v>
      </c>
      <c r="H57" s="24">
        <v>0</v>
      </c>
      <c r="I57" s="24">
        <v>20000</v>
      </c>
      <c r="J57" s="24">
        <v>7000</v>
      </c>
      <c r="K57" s="24"/>
      <c r="L57" s="24"/>
      <c r="M57" s="15">
        <v>43000</v>
      </c>
      <c r="N57" s="15">
        <v>44000</v>
      </c>
      <c r="O57" s="15"/>
    </row>
    <row r="58" spans="1:15" x14ac:dyDescent="0.2">
      <c r="A58" s="13">
        <v>4222</v>
      </c>
      <c r="B58" s="14" t="s">
        <v>51</v>
      </c>
      <c r="C58" s="57">
        <f t="shared" ref="C58:C64" si="6">SUM(D58:L58)</f>
        <v>500</v>
      </c>
      <c r="D58" s="58"/>
      <c r="E58" s="59"/>
      <c r="F58" s="59">
        <v>500</v>
      </c>
      <c r="G58" s="24"/>
      <c r="H58" s="24"/>
      <c r="I58" s="24"/>
      <c r="J58" s="24"/>
      <c r="K58" s="24"/>
      <c r="L58" s="24"/>
      <c r="M58" s="15">
        <v>500</v>
      </c>
      <c r="N58" s="15">
        <v>500</v>
      </c>
      <c r="O58" s="15"/>
    </row>
    <row r="59" spans="1:15" x14ac:dyDescent="0.2">
      <c r="A59" s="13">
        <v>4223</v>
      </c>
      <c r="B59" s="14" t="s">
        <v>52</v>
      </c>
      <c r="C59" s="57">
        <f t="shared" si="6"/>
        <v>0</v>
      </c>
      <c r="D59" s="58">
        <v>0</v>
      </c>
      <c r="E59" s="59"/>
      <c r="F59" s="59">
        <v>0</v>
      </c>
      <c r="G59" s="24"/>
      <c r="H59" s="24"/>
      <c r="I59" s="24"/>
      <c r="J59" s="24"/>
      <c r="K59" s="24"/>
      <c r="L59" s="24"/>
      <c r="O59" s="15"/>
    </row>
    <row r="60" spans="1:15" x14ac:dyDescent="0.2">
      <c r="A60" s="13">
        <v>4224</v>
      </c>
      <c r="B60" s="14" t="s">
        <v>53</v>
      </c>
      <c r="C60" s="57">
        <f t="shared" si="6"/>
        <v>43500</v>
      </c>
      <c r="D60" s="58">
        <v>40000</v>
      </c>
      <c r="E60" s="59"/>
      <c r="F60" s="59">
        <v>0</v>
      </c>
      <c r="G60" s="24"/>
      <c r="H60" s="24"/>
      <c r="I60" s="24"/>
      <c r="J60" s="24">
        <v>3500</v>
      </c>
      <c r="K60" s="24"/>
      <c r="L60" s="24"/>
      <c r="M60" s="15">
        <v>45450</v>
      </c>
      <c r="N60" s="15">
        <v>46450</v>
      </c>
      <c r="O60" s="15"/>
    </row>
    <row r="61" spans="1:15" x14ac:dyDescent="0.2">
      <c r="A61" s="13">
        <v>4226</v>
      </c>
      <c r="B61" s="14" t="s">
        <v>54</v>
      </c>
      <c r="C61" s="57">
        <f t="shared" si="6"/>
        <v>5000</v>
      </c>
      <c r="D61" s="58">
        <v>4000</v>
      </c>
      <c r="E61" s="58"/>
      <c r="F61" s="59">
        <v>0</v>
      </c>
      <c r="G61" s="24"/>
      <c r="H61" s="24"/>
      <c r="I61" s="24"/>
      <c r="J61" s="24">
        <v>1000</v>
      </c>
      <c r="K61" s="24"/>
      <c r="L61" s="24"/>
      <c r="M61" s="15">
        <v>5000</v>
      </c>
      <c r="N61" s="15">
        <v>5000</v>
      </c>
      <c r="O61" s="15"/>
    </row>
    <row r="62" spans="1:15" x14ac:dyDescent="0.2">
      <c r="A62" s="13">
        <v>4227</v>
      </c>
      <c r="B62" s="14" t="s">
        <v>55</v>
      </c>
      <c r="C62" s="57">
        <f t="shared" si="6"/>
        <v>3000</v>
      </c>
      <c r="D62" s="58"/>
      <c r="E62" s="59"/>
      <c r="F62" s="59">
        <v>0</v>
      </c>
      <c r="G62" s="24"/>
      <c r="H62" s="24"/>
      <c r="I62" s="24"/>
      <c r="J62" s="24">
        <v>3000</v>
      </c>
      <c r="K62" s="24"/>
      <c r="L62" s="24"/>
      <c r="M62" s="15">
        <v>3000</v>
      </c>
      <c r="N62" s="15">
        <v>3000</v>
      </c>
      <c r="O62" s="15"/>
    </row>
    <row r="63" spans="1:15" x14ac:dyDescent="0.2">
      <c r="A63" s="13">
        <v>4231</v>
      </c>
      <c r="B63" s="14" t="s">
        <v>64</v>
      </c>
      <c r="C63" s="57">
        <f t="shared" si="6"/>
        <v>0</v>
      </c>
      <c r="D63" s="58"/>
      <c r="E63" s="58"/>
      <c r="F63" s="59"/>
      <c r="G63" s="24"/>
      <c r="H63" s="24"/>
      <c r="I63" s="24"/>
      <c r="J63" s="24"/>
      <c r="K63" s="24"/>
      <c r="L63" s="24"/>
      <c r="O63" s="15"/>
    </row>
    <row r="64" spans="1:15" x14ac:dyDescent="0.2">
      <c r="A64" s="13">
        <v>4241</v>
      </c>
      <c r="B64" s="14" t="s">
        <v>56</v>
      </c>
      <c r="C64" s="57">
        <f t="shared" si="6"/>
        <v>6000</v>
      </c>
      <c r="D64" s="58">
        <v>6000</v>
      </c>
      <c r="E64" s="59"/>
      <c r="F64" s="59">
        <v>0</v>
      </c>
      <c r="G64" s="24"/>
      <c r="H64" s="24"/>
      <c r="I64" s="24"/>
      <c r="J64" s="24"/>
      <c r="K64" s="24"/>
      <c r="L64" s="24"/>
      <c r="M64" s="15">
        <v>6000</v>
      </c>
      <c r="N64" s="15">
        <v>6000</v>
      </c>
      <c r="O64" s="15"/>
    </row>
    <row r="65" spans="1:15" x14ac:dyDescent="0.2">
      <c r="A65" s="13"/>
      <c r="B65" s="48" t="s">
        <v>57</v>
      </c>
      <c r="C65" s="57">
        <f>SUM(D65:K65)</f>
        <v>119500</v>
      </c>
      <c r="D65" s="57">
        <f>+D55</f>
        <v>78500</v>
      </c>
      <c r="E65" s="57">
        <f>+E55</f>
        <v>0</v>
      </c>
      <c r="F65" s="57">
        <f>+F55</f>
        <v>6500</v>
      </c>
      <c r="G65" s="56">
        <f>+G55</f>
        <v>0</v>
      </c>
      <c r="H65" s="56"/>
      <c r="I65" s="56">
        <f t="shared" ref="I65:N65" si="7">+I55</f>
        <v>20000</v>
      </c>
      <c r="J65" s="56">
        <f t="shared" si="7"/>
        <v>14500</v>
      </c>
      <c r="K65" s="56">
        <f t="shared" si="7"/>
        <v>0</v>
      </c>
      <c r="L65" s="56">
        <f t="shared" si="7"/>
        <v>0</v>
      </c>
      <c r="M65" s="56">
        <f t="shared" si="7"/>
        <v>102950</v>
      </c>
      <c r="N65" s="56">
        <f t="shared" si="7"/>
        <v>104950</v>
      </c>
      <c r="O65" s="15"/>
    </row>
    <row r="66" spans="1:15" x14ac:dyDescent="0.2">
      <c r="A66" s="81" t="s">
        <v>58</v>
      </c>
      <c r="B66" s="82"/>
      <c r="C66" s="57">
        <f t="shared" ref="C66:J66" si="8">+C65+C53</f>
        <v>17345480</v>
      </c>
      <c r="D66" s="57">
        <f t="shared" si="8"/>
        <v>2023380</v>
      </c>
      <c r="E66" s="57">
        <f t="shared" si="8"/>
        <v>14331000</v>
      </c>
      <c r="F66" s="57">
        <f t="shared" si="8"/>
        <v>720100</v>
      </c>
      <c r="G66" s="56">
        <f t="shared" si="8"/>
        <v>236500</v>
      </c>
      <c r="H66" s="56">
        <f t="shared" si="8"/>
        <v>0</v>
      </c>
      <c r="I66" s="56">
        <f t="shared" si="8"/>
        <v>20000</v>
      </c>
      <c r="J66" s="56">
        <f t="shared" si="8"/>
        <v>14500</v>
      </c>
      <c r="K66" s="56">
        <f>+K65+K53</f>
        <v>0</v>
      </c>
      <c r="L66" s="56">
        <f>+L65+L53</f>
        <v>0</v>
      </c>
      <c r="M66" s="56">
        <f>+M65+M53</f>
        <v>17363810</v>
      </c>
      <c r="N66" s="56">
        <f>+N65+N53</f>
        <v>17406570</v>
      </c>
      <c r="O66" s="15"/>
    </row>
    <row r="67" spans="1:15" ht="11.25" customHeight="1" x14ac:dyDescent="0.2">
      <c r="A67" s="52" t="s">
        <v>60</v>
      </c>
      <c r="B67" s="44" t="s">
        <v>72</v>
      </c>
      <c r="C67" s="36"/>
      <c r="D67" s="38" t="s">
        <v>61</v>
      </c>
      <c r="E67" s="45"/>
      <c r="F67" s="36"/>
      <c r="G67" s="38"/>
      <c r="H67" s="38" t="s">
        <v>62</v>
      </c>
      <c r="I67" s="36"/>
      <c r="J67" s="36"/>
      <c r="K67" s="36"/>
      <c r="L67" s="36"/>
    </row>
    <row r="68" spans="1:15" ht="13.5" customHeight="1" x14ac:dyDescent="0.2">
      <c r="A68" s="52" t="s">
        <v>63</v>
      </c>
      <c r="B68" s="44"/>
      <c r="C68" s="36"/>
      <c r="D68" s="45"/>
      <c r="E68" s="45"/>
      <c r="F68" s="36"/>
      <c r="G68" s="36"/>
      <c r="H68" s="36"/>
      <c r="I68" s="38"/>
      <c r="J68" s="38"/>
      <c r="K68" s="38"/>
      <c r="L68" s="38"/>
      <c r="M68" s="38"/>
      <c r="N68" s="38"/>
    </row>
    <row r="69" spans="1:15" s="36" customFormat="1" ht="1.5" customHeight="1" x14ac:dyDescent="0.2">
      <c r="A69" s="49"/>
      <c r="B69" s="64"/>
      <c r="C69" s="64"/>
      <c r="D69" s="65"/>
      <c r="E69" s="65"/>
      <c r="F69" s="51"/>
      <c r="G69" s="51"/>
      <c r="O69" s="44"/>
    </row>
    <row r="70" spans="1:15" s="36" customFormat="1" hidden="1" x14ac:dyDescent="0.2">
      <c r="A70" s="49"/>
      <c r="B70" s="2"/>
      <c r="C70" s="2"/>
      <c r="D70" s="50"/>
      <c r="E70" s="50"/>
      <c r="O70" s="44"/>
    </row>
    <row r="71" spans="1:15" s="36" customFormat="1" hidden="1" x14ac:dyDescent="0.2">
      <c r="A71" s="49"/>
      <c r="B71" s="3"/>
      <c r="C71" s="3"/>
      <c r="D71" s="45"/>
      <c r="E71" s="45"/>
      <c r="O71" s="44"/>
    </row>
    <row r="72" spans="1:15" s="36" customFormat="1" hidden="1" x14ac:dyDescent="0.2">
      <c r="A72" s="52"/>
      <c r="B72" s="3"/>
      <c r="C72" s="3"/>
      <c r="D72" s="45"/>
      <c r="E72" s="45"/>
      <c r="I72" s="36" t="s">
        <v>59</v>
      </c>
      <c r="K72" s="38"/>
      <c r="L72" s="38"/>
      <c r="O72" s="44"/>
    </row>
    <row r="73" spans="1:15" s="36" customFormat="1" x14ac:dyDescent="0.2">
      <c r="A73" s="52"/>
      <c r="B73" s="44"/>
      <c r="D73" s="38"/>
      <c r="E73" s="45"/>
      <c r="G73" s="38"/>
      <c r="H73" s="38"/>
      <c r="I73" s="38"/>
      <c r="O73" s="44"/>
    </row>
    <row r="74" spans="1:15" s="36" customFormat="1" x14ac:dyDescent="0.2">
      <c r="A74" s="52"/>
      <c r="B74" s="44"/>
      <c r="D74" s="45"/>
      <c r="E74" s="45"/>
      <c r="O74" s="44"/>
    </row>
    <row r="75" spans="1:15" s="36" customFormat="1" x14ac:dyDescent="0.2">
      <c r="A75" s="53"/>
      <c r="B75" s="44"/>
      <c r="D75" s="45"/>
      <c r="E75" s="45"/>
      <c r="O75" s="44"/>
    </row>
    <row r="76" spans="1:15" s="36" customFormat="1" x14ac:dyDescent="0.2">
      <c r="A76" s="53"/>
      <c r="B76" s="44"/>
      <c r="D76" s="45"/>
      <c r="E76" s="45"/>
      <c r="O76" s="44"/>
    </row>
    <row r="77" spans="1:15" s="36" customFormat="1" x14ac:dyDescent="0.2">
      <c r="A77" s="53"/>
      <c r="B77" s="44"/>
      <c r="D77" s="45"/>
      <c r="E77" s="45"/>
      <c r="O77" s="44"/>
    </row>
    <row r="78" spans="1:15" s="36" customFormat="1" x14ac:dyDescent="0.2">
      <c r="A78" s="53"/>
      <c r="B78" s="44"/>
      <c r="D78" s="45"/>
      <c r="E78" s="45"/>
      <c r="O78" s="44"/>
    </row>
    <row r="79" spans="1:15" s="36" customFormat="1" x14ac:dyDescent="0.2">
      <c r="A79" s="53"/>
      <c r="B79" s="44"/>
      <c r="D79" s="45"/>
      <c r="E79" s="45"/>
      <c r="O79" s="44"/>
    </row>
    <row r="80" spans="1:15" s="36" customFormat="1" x14ac:dyDescent="0.2">
      <c r="A80" s="53"/>
      <c r="B80" s="44"/>
      <c r="D80" s="45"/>
      <c r="E80" s="45"/>
      <c r="O80" s="44"/>
    </row>
    <row r="81" spans="1:15" s="36" customFormat="1" x14ac:dyDescent="0.2">
      <c r="A81" s="53"/>
      <c r="B81" s="44"/>
      <c r="D81" s="45"/>
      <c r="E81" s="45"/>
      <c r="O81" s="44"/>
    </row>
    <row r="82" spans="1:15" s="36" customFormat="1" x14ac:dyDescent="0.2">
      <c r="A82" s="53"/>
      <c r="B82" s="44"/>
      <c r="D82" s="45"/>
      <c r="E82" s="45"/>
      <c r="O82" s="44"/>
    </row>
    <row r="83" spans="1:15" s="36" customFormat="1" x14ac:dyDescent="0.2">
      <c r="A83" s="53"/>
      <c r="B83" s="44"/>
      <c r="D83" s="45"/>
      <c r="E83" s="45"/>
      <c r="O83" s="44"/>
    </row>
    <row r="84" spans="1:15" s="36" customFormat="1" x14ac:dyDescent="0.2">
      <c r="A84" s="53"/>
      <c r="B84" s="44"/>
      <c r="D84" s="45"/>
      <c r="E84" s="45"/>
      <c r="O84" s="44"/>
    </row>
    <row r="85" spans="1:15" s="36" customFormat="1" x14ac:dyDescent="0.2">
      <c r="A85" s="53"/>
      <c r="B85" s="44"/>
      <c r="D85" s="45"/>
      <c r="E85" s="45"/>
      <c r="O85" s="44"/>
    </row>
    <row r="86" spans="1:15" s="36" customFormat="1" x14ac:dyDescent="0.2">
      <c r="A86" s="53"/>
      <c r="B86" s="44"/>
      <c r="D86" s="45"/>
      <c r="E86" s="45"/>
      <c r="O86" s="44"/>
    </row>
    <row r="87" spans="1:15" s="36" customFormat="1" x14ac:dyDescent="0.2">
      <c r="A87" s="53"/>
      <c r="B87" s="44"/>
      <c r="D87" s="45"/>
      <c r="E87" s="45"/>
      <c r="O87" s="44"/>
    </row>
    <row r="88" spans="1:15" s="36" customFormat="1" x14ac:dyDescent="0.2">
      <c r="A88" s="53"/>
      <c r="B88" s="44"/>
      <c r="D88" s="45"/>
      <c r="E88" s="45"/>
      <c r="O88" s="44"/>
    </row>
    <row r="89" spans="1:15" s="36" customFormat="1" x14ac:dyDescent="0.2">
      <c r="A89" s="53"/>
      <c r="B89" s="44"/>
      <c r="D89" s="45"/>
      <c r="E89" s="45"/>
      <c r="O89" s="44"/>
    </row>
    <row r="90" spans="1:15" s="36" customFormat="1" x14ac:dyDescent="0.2">
      <c r="A90" s="53"/>
      <c r="B90" s="44"/>
      <c r="D90" s="45"/>
      <c r="E90" s="45"/>
      <c r="O90" s="44"/>
    </row>
    <row r="91" spans="1:15" s="36" customFormat="1" x14ac:dyDescent="0.2">
      <c r="A91" s="53"/>
      <c r="B91" s="44"/>
      <c r="D91" s="45"/>
      <c r="E91" s="45"/>
      <c r="O91" s="44"/>
    </row>
    <row r="92" spans="1:15" s="36" customFormat="1" x14ac:dyDescent="0.2">
      <c r="A92" s="53"/>
      <c r="B92" s="44"/>
      <c r="D92" s="45"/>
      <c r="E92" s="45"/>
      <c r="O92" s="44"/>
    </row>
    <row r="93" spans="1:15" s="36" customFormat="1" x14ac:dyDescent="0.2">
      <c r="A93" s="53"/>
      <c r="B93" s="44"/>
      <c r="D93" s="45"/>
      <c r="E93" s="45"/>
      <c r="O93" s="44"/>
    </row>
    <row r="94" spans="1:15" s="36" customFormat="1" x14ac:dyDescent="0.2">
      <c r="A94" s="53"/>
      <c r="B94" s="44"/>
      <c r="D94" s="45"/>
      <c r="E94" s="45"/>
      <c r="O94" s="44"/>
    </row>
    <row r="95" spans="1:15" s="36" customFormat="1" x14ac:dyDescent="0.2">
      <c r="A95" s="53"/>
      <c r="B95" s="44"/>
      <c r="D95" s="45"/>
      <c r="E95" s="45"/>
      <c r="O95" s="44"/>
    </row>
    <row r="96" spans="1:15" s="36" customFormat="1" x14ac:dyDescent="0.2">
      <c r="A96" s="53"/>
      <c r="B96" s="44"/>
      <c r="D96" s="45"/>
      <c r="E96" s="45"/>
      <c r="O96" s="44"/>
    </row>
    <row r="97" spans="1:15" s="36" customFormat="1" x14ac:dyDescent="0.2">
      <c r="A97" s="53"/>
      <c r="B97" s="44"/>
      <c r="D97" s="45"/>
      <c r="E97" s="45"/>
      <c r="O97" s="44"/>
    </row>
    <row r="98" spans="1:15" s="36" customFormat="1" x14ac:dyDescent="0.2">
      <c r="A98" s="53"/>
      <c r="B98" s="44"/>
      <c r="D98" s="45"/>
      <c r="E98" s="45"/>
      <c r="O98" s="44"/>
    </row>
    <row r="99" spans="1:15" s="36" customFormat="1" x14ac:dyDescent="0.2">
      <c r="A99" s="53"/>
      <c r="B99" s="44"/>
      <c r="D99" s="45"/>
      <c r="E99" s="45"/>
      <c r="O99" s="44"/>
    </row>
    <row r="100" spans="1:15" s="36" customFormat="1" x14ac:dyDescent="0.2">
      <c r="A100" s="53"/>
      <c r="B100" s="44"/>
      <c r="D100" s="45"/>
      <c r="E100" s="45"/>
      <c r="O100" s="44"/>
    </row>
    <row r="101" spans="1:15" s="36" customFormat="1" x14ac:dyDescent="0.2">
      <c r="A101" s="53"/>
      <c r="B101" s="44"/>
      <c r="D101" s="45"/>
      <c r="E101" s="45"/>
      <c r="O101" s="44"/>
    </row>
    <row r="102" spans="1:15" s="36" customFormat="1" x14ac:dyDescent="0.2">
      <c r="A102" s="53"/>
      <c r="B102" s="44"/>
      <c r="D102" s="45"/>
      <c r="E102" s="45"/>
      <c r="O102" s="44"/>
    </row>
    <row r="103" spans="1:15" s="36" customFormat="1" x14ac:dyDescent="0.2">
      <c r="A103" s="53"/>
      <c r="B103" s="44"/>
      <c r="D103" s="45"/>
      <c r="E103" s="45"/>
      <c r="O103" s="44"/>
    </row>
    <row r="104" spans="1:15" s="36" customFormat="1" x14ac:dyDescent="0.2">
      <c r="A104" s="53"/>
      <c r="B104" s="44"/>
      <c r="D104" s="45"/>
      <c r="E104" s="45"/>
      <c r="O104" s="44"/>
    </row>
    <row r="105" spans="1:15" s="36" customFormat="1" x14ac:dyDescent="0.2">
      <c r="A105" s="53"/>
      <c r="B105" s="44"/>
      <c r="D105" s="45"/>
      <c r="E105" s="45"/>
      <c r="O105" s="44"/>
    </row>
    <row r="106" spans="1:15" s="36" customFormat="1" x14ac:dyDescent="0.2">
      <c r="A106" s="53"/>
      <c r="B106" s="44"/>
      <c r="D106" s="45"/>
      <c r="E106" s="45"/>
      <c r="O106" s="44"/>
    </row>
    <row r="107" spans="1:15" s="36" customFormat="1" x14ac:dyDescent="0.2">
      <c r="A107" s="53"/>
      <c r="B107" s="44"/>
      <c r="D107" s="45"/>
      <c r="E107" s="45"/>
      <c r="O107" s="44"/>
    </row>
    <row r="108" spans="1:15" s="36" customFormat="1" x14ac:dyDescent="0.2">
      <c r="A108" s="53"/>
      <c r="B108" s="44"/>
      <c r="D108" s="45"/>
      <c r="E108" s="45"/>
      <c r="O108" s="44"/>
    </row>
    <row r="109" spans="1:15" s="36" customFormat="1" x14ac:dyDescent="0.2">
      <c r="A109" s="53"/>
      <c r="B109" s="44"/>
      <c r="D109" s="45"/>
      <c r="E109" s="45"/>
      <c r="O109" s="44"/>
    </row>
    <row r="110" spans="1:15" s="36" customFormat="1" x14ac:dyDescent="0.2">
      <c r="A110" s="53"/>
      <c r="B110" s="44"/>
      <c r="D110" s="45"/>
      <c r="E110" s="45"/>
      <c r="O110" s="44"/>
    </row>
    <row r="111" spans="1:15" s="36" customFormat="1" x14ac:dyDescent="0.2">
      <c r="A111" s="53"/>
      <c r="B111" s="44"/>
      <c r="D111" s="45"/>
      <c r="E111" s="45"/>
      <c r="O111" s="44"/>
    </row>
    <row r="112" spans="1:15" s="36" customFormat="1" x14ac:dyDescent="0.2">
      <c r="A112" s="53"/>
      <c r="B112" s="44"/>
      <c r="D112" s="45"/>
      <c r="E112" s="45"/>
      <c r="O112" s="44"/>
    </row>
    <row r="113" spans="1:15" s="36" customFormat="1" x14ac:dyDescent="0.2">
      <c r="A113" s="53"/>
      <c r="B113" s="44"/>
      <c r="D113" s="45"/>
      <c r="E113" s="45"/>
      <c r="O113" s="44"/>
    </row>
    <row r="114" spans="1:15" s="36" customFormat="1" x14ac:dyDescent="0.2">
      <c r="A114" s="53"/>
      <c r="B114" s="44"/>
      <c r="D114" s="45"/>
      <c r="E114" s="45"/>
      <c r="O114" s="44"/>
    </row>
    <row r="115" spans="1:15" s="36" customFormat="1" x14ac:dyDescent="0.2">
      <c r="A115" s="53"/>
      <c r="B115" s="44"/>
      <c r="D115" s="45"/>
      <c r="E115" s="45"/>
      <c r="O115" s="44"/>
    </row>
    <row r="116" spans="1:15" s="36" customFormat="1" x14ac:dyDescent="0.2">
      <c r="A116" s="53"/>
      <c r="B116" s="44"/>
      <c r="D116" s="45"/>
      <c r="E116" s="45"/>
      <c r="O116" s="44"/>
    </row>
    <row r="117" spans="1:15" s="36" customFormat="1" x14ac:dyDescent="0.2">
      <c r="A117" s="53"/>
      <c r="B117" s="44"/>
      <c r="D117" s="45"/>
      <c r="E117" s="45"/>
      <c r="O117" s="44"/>
    </row>
    <row r="118" spans="1:15" s="36" customFormat="1" x14ac:dyDescent="0.2">
      <c r="A118" s="53"/>
      <c r="B118" s="44"/>
      <c r="D118" s="45"/>
      <c r="E118" s="45"/>
      <c r="O118" s="44"/>
    </row>
    <row r="119" spans="1:15" s="36" customFormat="1" x14ac:dyDescent="0.2">
      <c r="A119" s="53"/>
      <c r="B119" s="44"/>
      <c r="D119" s="45"/>
      <c r="E119" s="45"/>
      <c r="O119" s="44"/>
    </row>
    <row r="120" spans="1:15" s="36" customFormat="1" x14ac:dyDescent="0.2">
      <c r="A120" s="53"/>
      <c r="B120" s="44"/>
      <c r="D120" s="45"/>
      <c r="E120" s="45"/>
      <c r="O120" s="44"/>
    </row>
    <row r="121" spans="1:15" s="36" customFormat="1" x14ac:dyDescent="0.2">
      <c r="A121" s="53"/>
      <c r="B121" s="44"/>
      <c r="D121" s="45"/>
      <c r="E121" s="45"/>
      <c r="O121" s="44"/>
    </row>
    <row r="122" spans="1:15" s="36" customFormat="1" x14ac:dyDescent="0.2">
      <c r="A122" s="53"/>
      <c r="B122" s="44"/>
      <c r="D122" s="45"/>
      <c r="E122" s="45"/>
      <c r="O122" s="44"/>
    </row>
    <row r="123" spans="1:15" s="36" customFormat="1" x14ac:dyDescent="0.2">
      <c r="A123" s="53"/>
      <c r="B123" s="44"/>
      <c r="D123" s="45"/>
      <c r="E123" s="45"/>
      <c r="O123" s="44"/>
    </row>
    <row r="124" spans="1:15" s="36" customFormat="1" x14ac:dyDescent="0.2">
      <c r="A124" s="53"/>
      <c r="B124" s="44"/>
      <c r="D124" s="45"/>
      <c r="E124" s="45"/>
      <c r="O124" s="44"/>
    </row>
    <row r="125" spans="1:15" s="36" customFormat="1" x14ac:dyDescent="0.2">
      <c r="A125" s="53"/>
      <c r="B125" s="44"/>
      <c r="D125" s="45"/>
      <c r="E125" s="45"/>
      <c r="O125" s="44"/>
    </row>
    <row r="126" spans="1:15" s="36" customFormat="1" x14ac:dyDescent="0.2">
      <c r="A126" s="53"/>
      <c r="B126" s="44"/>
      <c r="D126" s="45"/>
      <c r="E126" s="45"/>
      <c r="O126" s="44"/>
    </row>
    <row r="127" spans="1:15" s="36" customFormat="1" x14ac:dyDescent="0.2">
      <c r="A127" s="53"/>
      <c r="B127" s="44"/>
      <c r="D127" s="45"/>
      <c r="E127" s="45"/>
      <c r="O127" s="44"/>
    </row>
    <row r="128" spans="1:15" s="36" customFormat="1" x14ac:dyDescent="0.2">
      <c r="A128" s="53"/>
      <c r="B128" s="44"/>
      <c r="D128" s="45"/>
      <c r="E128" s="45"/>
      <c r="O128" s="44"/>
    </row>
    <row r="129" spans="1:15" s="36" customFormat="1" x14ac:dyDescent="0.2">
      <c r="A129" s="53"/>
      <c r="B129" s="44"/>
      <c r="D129" s="45"/>
      <c r="E129" s="45"/>
      <c r="O129" s="44"/>
    </row>
    <row r="130" spans="1:15" s="36" customFormat="1" x14ac:dyDescent="0.2">
      <c r="A130" s="53"/>
      <c r="B130" s="44"/>
      <c r="D130" s="45"/>
      <c r="E130" s="45"/>
      <c r="O130" s="44"/>
    </row>
    <row r="131" spans="1:15" s="36" customFormat="1" x14ac:dyDescent="0.2">
      <c r="A131" s="53"/>
      <c r="B131" s="44"/>
      <c r="D131" s="45"/>
      <c r="E131" s="45"/>
      <c r="O131" s="44"/>
    </row>
    <row r="132" spans="1:15" s="36" customFormat="1" x14ac:dyDescent="0.2">
      <c r="A132" s="53"/>
      <c r="B132" s="44"/>
      <c r="D132" s="45"/>
      <c r="E132" s="45"/>
      <c r="O132" s="44"/>
    </row>
    <row r="133" spans="1:15" s="36" customFormat="1" x14ac:dyDescent="0.2">
      <c r="A133" s="53"/>
      <c r="B133" s="44"/>
      <c r="D133" s="45"/>
      <c r="E133" s="45"/>
      <c r="O133" s="44"/>
    </row>
    <row r="134" spans="1:15" s="36" customFormat="1" x14ac:dyDescent="0.2">
      <c r="A134" s="53"/>
      <c r="B134" s="44"/>
      <c r="D134" s="45"/>
      <c r="E134" s="45"/>
      <c r="O134" s="44"/>
    </row>
    <row r="135" spans="1:15" s="36" customFormat="1" x14ac:dyDescent="0.2">
      <c r="A135" s="53"/>
      <c r="B135" s="44"/>
      <c r="D135" s="45"/>
      <c r="E135" s="45"/>
      <c r="O135" s="44"/>
    </row>
    <row r="136" spans="1:15" s="36" customFormat="1" x14ac:dyDescent="0.2">
      <c r="A136" s="53"/>
      <c r="B136" s="44"/>
      <c r="D136" s="45"/>
      <c r="E136" s="45"/>
      <c r="O136" s="44"/>
    </row>
    <row r="137" spans="1:15" s="36" customFormat="1" x14ac:dyDescent="0.2">
      <c r="A137" s="53"/>
      <c r="B137" s="44"/>
      <c r="D137" s="45"/>
      <c r="E137" s="45"/>
      <c r="O137" s="44"/>
    </row>
    <row r="138" spans="1:15" s="36" customFormat="1" x14ac:dyDescent="0.2">
      <c r="A138" s="53"/>
      <c r="B138" s="44"/>
      <c r="D138" s="45"/>
      <c r="E138" s="45"/>
      <c r="O138" s="44"/>
    </row>
    <row r="139" spans="1:15" s="36" customFormat="1" x14ac:dyDescent="0.2">
      <c r="A139" s="53"/>
      <c r="B139" s="44"/>
      <c r="D139" s="45"/>
      <c r="E139" s="45"/>
      <c r="O139" s="44"/>
    </row>
    <row r="140" spans="1:15" s="36" customFormat="1" x14ac:dyDescent="0.2">
      <c r="A140" s="53"/>
      <c r="B140" s="44"/>
      <c r="D140" s="45"/>
      <c r="E140" s="45"/>
      <c r="O140" s="44"/>
    </row>
    <row r="141" spans="1:15" s="36" customFormat="1" x14ac:dyDescent="0.2">
      <c r="A141" s="53"/>
      <c r="B141" s="44"/>
      <c r="D141" s="45"/>
      <c r="E141" s="45"/>
      <c r="O141" s="44"/>
    </row>
    <row r="142" spans="1:15" s="36" customFormat="1" x14ac:dyDescent="0.2">
      <c r="A142" s="53"/>
      <c r="B142" s="44"/>
      <c r="D142" s="45"/>
      <c r="E142" s="45"/>
      <c r="O142" s="44"/>
    </row>
    <row r="143" spans="1:15" s="36" customFormat="1" x14ac:dyDescent="0.2">
      <c r="A143" s="53"/>
      <c r="B143" s="44"/>
      <c r="D143" s="45"/>
      <c r="E143" s="45"/>
      <c r="O143" s="44"/>
    </row>
    <row r="144" spans="1:15" s="36" customFormat="1" x14ac:dyDescent="0.2">
      <c r="A144" s="53"/>
      <c r="B144" s="44"/>
      <c r="D144" s="45"/>
      <c r="E144" s="45"/>
      <c r="O144" s="44"/>
    </row>
    <row r="145" spans="1:15" s="36" customFormat="1" x14ac:dyDescent="0.2">
      <c r="A145" s="53"/>
      <c r="B145" s="44"/>
      <c r="D145" s="45"/>
      <c r="E145" s="45"/>
      <c r="O145" s="44"/>
    </row>
    <row r="146" spans="1:15" s="36" customFormat="1" x14ac:dyDescent="0.2">
      <c r="A146" s="53"/>
      <c r="B146" s="44"/>
      <c r="D146" s="45"/>
      <c r="E146" s="45"/>
      <c r="O146" s="44"/>
    </row>
    <row r="147" spans="1:15" s="36" customFormat="1" x14ac:dyDescent="0.2">
      <c r="A147" s="53"/>
      <c r="B147" s="44"/>
      <c r="D147" s="45"/>
      <c r="E147" s="45"/>
      <c r="O147" s="44"/>
    </row>
    <row r="148" spans="1:15" s="36" customFormat="1" x14ac:dyDescent="0.2">
      <c r="A148" s="53"/>
      <c r="B148" s="44"/>
      <c r="D148" s="45"/>
      <c r="E148" s="45"/>
      <c r="O148" s="44"/>
    </row>
    <row r="149" spans="1:15" s="36" customFormat="1" x14ac:dyDescent="0.2">
      <c r="A149" s="53"/>
      <c r="B149" s="44"/>
      <c r="D149" s="45"/>
      <c r="E149" s="45"/>
      <c r="O149" s="44"/>
    </row>
    <row r="150" spans="1:15" s="36" customFormat="1" x14ac:dyDescent="0.2">
      <c r="A150" s="53"/>
      <c r="B150" s="44"/>
      <c r="D150" s="45"/>
      <c r="E150" s="45"/>
      <c r="O150" s="44"/>
    </row>
    <row r="151" spans="1:15" s="36" customFormat="1" x14ac:dyDescent="0.2">
      <c r="A151" s="53"/>
      <c r="B151" s="44"/>
      <c r="D151" s="45"/>
      <c r="E151" s="45"/>
      <c r="O151" s="44"/>
    </row>
    <row r="152" spans="1:15" s="36" customFormat="1" x14ac:dyDescent="0.2">
      <c r="A152" s="53"/>
      <c r="B152" s="44"/>
      <c r="D152" s="45"/>
      <c r="E152" s="45"/>
      <c r="O152" s="44"/>
    </row>
    <row r="153" spans="1:15" s="36" customFormat="1" x14ac:dyDescent="0.2">
      <c r="A153" s="53"/>
      <c r="B153" s="44"/>
      <c r="D153" s="45"/>
      <c r="E153" s="45"/>
      <c r="O153" s="44"/>
    </row>
    <row r="154" spans="1:15" s="36" customFormat="1" x14ac:dyDescent="0.2">
      <c r="A154" s="53"/>
      <c r="B154" s="44"/>
      <c r="D154" s="45"/>
      <c r="E154" s="45"/>
      <c r="O154" s="44"/>
    </row>
    <row r="155" spans="1:15" s="36" customFormat="1" x14ac:dyDescent="0.2">
      <c r="A155" s="53"/>
      <c r="B155" s="44"/>
      <c r="D155" s="45"/>
      <c r="E155" s="45"/>
      <c r="O155" s="44"/>
    </row>
    <row r="156" spans="1:15" s="36" customFormat="1" x14ac:dyDescent="0.2">
      <c r="A156" s="53"/>
      <c r="B156" s="44"/>
      <c r="D156" s="45"/>
      <c r="E156" s="45"/>
      <c r="O156" s="44"/>
    </row>
    <row r="157" spans="1:15" s="36" customFormat="1" x14ac:dyDescent="0.2">
      <c r="A157" s="53"/>
      <c r="B157" s="44"/>
      <c r="D157" s="45"/>
      <c r="E157" s="45"/>
      <c r="O157" s="44"/>
    </row>
    <row r="158" spans="1:15" s="36" customFormat="1" x14ac:dyDescent="0.2">
      <c r="A158" s="53"/>
      <c r="B158" s="44"/>
      <c r="D158" s="45"/>
      <c r="E158" s="45"/>
      <c r="O158" s="44"/>
    </row>
    <row r="159" spans="1:15" s="36" customFormat="1" x14ac:dyDescent="0.2">
      <c r="A159" s="53"/>
      <c r="B159" s="44"/>
      <c r="D159" s="45"/>
      <c r="E159" s="45"/>
      <c r="O159" s="44"/>
    </row>
    <row r="160" spans="1:15" s="36" customFormat="1" x14ac:dyDescent="0.2">
      <c r="A160" s="53"/>
      <c r="B160" s="44"/>
      <c r="D160" s="45"/>
      <c r="E160" s="45"/>
      <c r="O160" s="44"/>
    </row>
    <row r="161" spans="1:15" s="36" customFormat="1" x14ac:dyDescent="0.2">
      <c r="A161" s="53"/>
      <c r="B161" s="44"/>
      <c r="D161" s="45"/>
      <c r="E161" s="45"/>
      <c r="O161" s="44"/>
    </row>
    <row r="162" spans="1:15" s="36" customFormat="1" x14ac:dyDescent="0.2">
      <c r="A162" s="53"/>
      <c r="B162" s="44"/>
      <c r="D162" s="45"/>
      <c r="E162" s="45"/>
      <c r="O162" s="44"/>
    </row>
    <row r="163" spans="1:15" s="36" customFormat="1" x14ac:dyDescent="0.2">
      <c r="A163" s="53"/>
      <c r="B163" s="44"/>
      <c r="D163" s="45"/>
      <c r="E163" s="45"/>
      <c r="O163" s="44"/>
    </row>
    <row r="164" spans="1:15" s="36" customFormat="1" x14ac:dyDescent="0.2">
      <c r="A164" s="53"/>
      <c r="B164" s="44"/>
      <c r="D164" s="45"/>
      <c r="E164" s="45"/>
      <c r="O164" s="44"/>
    </row>
    <row r="165" spans="1:15" s="36" customFormat="1" x14ac:dyDescent="0.2">
      <c r="A165" s="53"/>
      <c r="B165" s="44"/>
      <c r="D165" s="45"/>
      <c r="E165" s="45"/>
      <c r="O165" s="44"/>
    </row>
    <row r="166" spans="1:15" s="36" customFormat="1" x14ac:dyDescent="0.2">
      <c r="A166" s="53"/>
      <c r="B166" s="44"/>
      <c r="D166" s="45"/>
      <c r="E166" s="45"/>
      <c r="O166" s="44"/>
    </row>
    <row r="167" spans="1:15" s="36" customFormat="1" x14ac:dyDescent="0.2">
      <c r="A167" s="53"/>
      <c r="B167" s="44"/>
      <c r="D167" s="45"/>
      <c r="E167" s="45"/>
      <c r="O167" s="44"/>
    </row>
    <row r="168" spans="1:15" s="36" customFormat="1" x14ac:dyDescent="0.2">
      <c r="A168" s="53"/>
      <c r="B168" s="44"/>
      <c r="D168" s="45"/>
      <c r="E168" s="45"/>
      <c r="O168" s="44"/>
    </row>
    <row r="169" spans="1:15" s="36" customFormat="1" x14ac:dyDescent="0.2">
      <c r="A169" s="53"/>
      <c r="B169" s="44"/>
      <c r="D169" s="45"/>
      <c r="E169" s="45"/>
      <c r="O169" s="44"/>
    </row>
    <row r="170" spans="1:15" s="36" customFormat="1" x14ac:dyDescent="0.2">
      <c r="A170" s="53"/>
      <c r="B170" s="44"/>
      <c r="D170" s="45"/>
      <c r="E170" s="45"/>
      <c r="O170" s="44"/>
    </row>
    <row r="171" spans="1:15" s="36" customFormat="1" x14ac:dyDescent="0.2">
      <c r="A171" s="53"/>
      <c r="B171" s="44"/>
      <c r="D171" s="45"/>
      <c r="E171" s="45"/>
      <c r="O171" s="44"/>
    </row>
    <row r="172" spans="1:15" s="36" customFormat="1" x14ac:dyDescent="0.2">
      <c r="A172" s="53"/>
      <c r="B172" s="44"/>
      <c r="D172" s="45"/>
      <c r="E172" s="45"/>
      <c r="O172" s="44"/>
    </row>
    <row r="173" spans="1:15" s="36" customFormat="1" x14ac:dyDescent="0.2">
      <c r="A173" s="53"/>
      <c r="B173" s="44"/>
      <c r="D173" s="45"/>
      <c r="E173" s="45"/>
      <c r="O173" s="44"/>
    </row>
    <row r="174" spans="1:15" s="36" customFormat="1" x14ac:dyDescent="0.2">
      <c r="A174" s="53"/>
      <c r="B174" s="44"/>
      <c r="D174" s="45"/>
      <c r="E174" s="45"/>
      <c r="O174" s="44"/>
    </row>
    <row r="175" spans="1:15" s="36" customFormat="1" x14ac:dyDescent="0.2">
      <c r="A175" s="53"/>
      <c r="B175" s="44"/>
      <c r="D175" s="45"/>
      <c r="E175" s="45"/>
      <c r="O175" s="44"/>
    </row>
    <row r="176" spans="1:15" s="36" customFormat="1" x14ac:dyDescent="0.2">
      <c r="A176" s="53"/>
      <c r="B176" s="44"/>
      <c r="D176" s="45"/>
      <c r="E176" s="45"/>
      <c r="O176" s="44"/>
    </row>
    <row r="177" spans="1:15" s="36" customFormat="1" x14ac:dyDescent="0.2">
      <c r="A177" s="53"/>
      <c r="B177" s="44"/>
      <c r="D177" s="45"/>
      <c r="E177" s="45"/>
      <c r="O177" s="44"/>
    </row>
    <row r="178" spans="1:15" s="36" customFormat="1" x14ac:dyDescent="0.2">
      <c r="A178" s="53"/>
      <c r="B178" s="44"/>
      <c r="D178" s="45"/>
      <c r="E178" s="45"/>
      <c r="O178" s="44"/>
    </row>
    <row r="179" spans="1:15" s="36" customFormat="1" x14ac:dyDescent="0.2">
      <c r="A179" s="53"/>
      <c r="B179" s="44"/>
      <c r="D179" s="45"/>
      <c r="E179" s="45"/>
      <c r="O179" s="44"/>
    </row>
    <row r="180" spans="1:15" s="36" customFormat="1" x14ac:dyDescent="0.2">
      <c r="A180" s="53"/>
      <c r="B180" s="44"/>
      <c r="D180" s="45"/>
      <c r="E180" s="45"/>
      <c r="O180" s="44"/>
    </row>
    <row r="181" spans="1:15" s="36" customFormat="1" x14ac:dyDescent="0.2">
      <c r="A181" s="53"/>
      <c r="B181" s="44"/>
      <c r="D181" s="45"/>
      <c r="E181" s="45"/>
      <c r="O181" s="44"/>
    </row>
    <row r="182" spans="1:15" s="36" customFormat="1" x14ac:dyDescent="0.2">
      <c r="A182" s="53"/>
      <c r="B182" s="44"/>
      <c r="D182" s="45"/>
      <c r="E182" s="45"/>
      <c r="O182" s="44"/>
    </row>
    <row r="183" spans="1:15" s="36" customFormat="1" x14ac:dyDescent="0.2">
      <c r="A183" s="53"/>
      <c r="B183" s="44"/>
      <c r="D183" s="45"/>
      <c r="E183" s="45"/>
      <c r="O183" s="44"/>
    </row>
    <row r="184" spans="1:15" s="36" customFormat="1" x14ac:dyDescent="0.2">
      <c r="A184" s="53"/>
      <c r="B184" s="44"/>
      <c r="D184" s="45"/>
      <c r="E184" s="45"/>
      <c r="O184" s="44"/>
    </row>
    <row r="185" spans="1:15" s="36" customFormat="1" x14ac:dyDescent="0.2">
      <c r="A185" s="53"/>
      <c r="B185" s="44"/>
      <c r="D185" s="45"/>
      <c r="E185" s="45"/>
      <c r="O185" s="44"/>
    </row>
    <row r="186" spans="1:15" s="36" customFormat="1" x14ac:dyDescent="0.2">
      <c r="A186" s="53"/>
      <c r="B186" s="44"/>
      <c r="D186" s="45"/>
      <c r="E186" s="45"/>
      <c r="O186" s="44"/>
    </row>
    <row r="187" spans="1:15" s="36" customFormat="1" x14ac:dyDescent="0.2">
      <c r="A187" s="53"/>
      <c r="B187" s="44"/>
      <c r="D187" s="45"/>
      <c r="E187" s="45"/>
      <c r="O187" s="44"/>
    </row>
    <row r="188" spans="1:15" s="36" customFormat="1" x14ac:dyDescent="0.2">
      <c r="A188" s="53"/>
      <c r="B188" s="44"/>
      <c r="D188" s="45"/>
      <c r="E188" s="45"/>
      <c r="O188" s="44"/>
    </row>
    <row r="189" spans="1:15" s="36" customFormat="1" x14ac:dyDescent="0.2">
      <c r="A189" s="53"/>
      <c r="B189" s="44"/>
      <c r="D189" s="45"/>
      <c r="E189" s="45"/>
      <c r="O189" s="44"/>
    </row>
    <row r="190" spans="1:15" s="36" customFormat="1" x14ac:dyDescent="0.2">
      <c r="A190" s="53"/>
      <c r="B190" s="44"/>
      <c r="D190" s="45"/>
      <c r="E190" s="45"/>
      <c r="O190" s="44"/>
    </row>
    <row r="191" spans="1:15" s="36" customFormat="1" x14ac:dyDescent="0.2">
      <c r="A191" s="53"/>
      <c r="B191" s="44"/>
      <c r="D191" s="45"/>
      <c r="E191" s="45"/>
      <c r="O191" s="44"/>
    </row>
    <row r="192" spans="1:15" s="36" customFormat="1" x14ac:dyDescent="0.2">
      <c r="A192" s="53"/>
      <c r="B192" s="44"/>
      <c r="D192" s="45"/>
      <c r="E192" s="45"/>
      <c r="O192" s="44"/>
    </row>
    <row r="193" spans="1:15" s="36" customFormat="1" x14ac:dyDescent="0.2">
      <c r="A193" s="53"/>
      <c r="B193" s="44"/>
      <c r="D193" s="45"/>
      <c r="E193" s="45"/>
      <c r="O193" s="44"/>
    </row>
    <row r="194" spans="1:15" s="36" customFormat="1" x14ac:dyDescent="0.2">
      <c r="A194" s="53"/>
      <c r="B194" s="44"/>
      <c r="D194" s="45"/>
      <c r="E194" s="45"/>
      <c r="O194" s="44"/>
    </row>
    <row r="195" spans="1:15" s="36" customFormat="1" x14ac:dyDescent="0.2">
      <c r="A195" s="53"/>
      <c r="B195" s="44"/>
      <c r="D195" s="45"/>
      <c r="E195" s="45"/>
      <c r="O195" s="44"/>
    </row>
    <row r="196" spans="1:15" s="36" customFormat="1" x14ac:dyDescent="0.2">
      <c r="A196" s="53"/>
      <c r="B196" s="44"/>
      <c r="D196" s="45"/>
      <c r="E196" s="45"/>
      <c r="O196" s="44"/>
    </row>
    <row r="197" spans="1:15" s="36" customFormat="1" x14ac:dyDescent="0.2">
      <c r="A197" s="53"/>
      <c r="B197" s="44"/>
      <c r="D197" s="45"/>
      <c r="E197" s="45"/>
      <c r="O197" s="44"/>
    </row>
    <row r="198" spans="1:15" s="36" customFormat="1" x14ac:dyDescent="0.2">
      <c r="A198" s="53"/>
      <c r="B198" s="44"/>
      <c r="D198" s="45"/>
      <c r="E198" s="45"/>
      <c r="O198" s="44"/>
    </row>
    <row r="199" spans="1:15" s="36" customFormat="1" x14ac:dyDescent="0.2">
      <c r="A199" s="53"/>
      <c r="B199" s="44"/>
      <c r="D199" s="45"/>
      <c r="E199" s="45"/>
      <c r="O199" s="44"/>
    </row>
    <row r="200" spans="1:15" s="36" customFormat="1" x14ac:dyDescent="0.2">
      <c r="A200" s="53"/>
      <c r="B200" s="44"/>
      <c r="D200" s="45"/>
      <c r="E200" s="45"/>
      <c r="O200" s="44"/>
    </row>
    <row r="201" spans="1:15" s="36" customFormat="1" x14ac:dyDescent="0.2">
      <c r="A201" s="53"/>
      <c r="B201" s="44"/>
      <c r="D201" s="45"/>
      <c r="E201" s="45"/>
      <c r="O201" s="44"/>
    </row>
    <row r="202" spans="1:15" s="36" customFormat="1" x14ac:dyDescent="0.2">
      <c r="A202" s="53"/>
      <c r="B202" s="44"/>
      <c r="D202" s="45"/>
      <c r="E202" s="45"/>
      <c r="O202" s="44"/>
    </row>
    <row r="203" spans="1:15" s="36" customFormat="1" x14ac:dyDescent="0.2">
      <c r="A203" s="53"/>
      <c r="B203" s="44"/>
      <c r="D203" s="45"/>
      <c r="E203" s="45"/>
      <c r="O203" s="44"/>
    </row>
    <row r="204" spans="1:15" s="36" customFormat="1" x14ac:dyDescent="0.2">
      <c r="A204" s="53"/>
      <c r="B204" s="44"/>
      <c r="D204" s="45"/>
      <c r="E204" s="45"/>
      <c r="O204" s="44"/>
    </row>
    <row r="205" spans="1:15" s="36" customFormat="1" x14ac:dyDescent="0.2">
      <c r="A205" s="53"/>
      <c r="B205" s="44"/>
      <c r="D205" s="45"/>
      <c r="E205" s="45"/>
      <c r="O205" s="44"/>
    </row>
    <row r="206" spans="1:15" s="36" customFormat="1" x14ac:dyDescent="0.2">
      <c r="A206" s="53"/>
      <c r="B206" s="44"/>
      <c r="D206" s="45"/>
      <c r="E206" s="45"/>
      <c r="O206" s="44"/>
    </row>
    <row r="207" spans="1:15" s="36" customFormat="1" x14ac:dyDescent="0.2">
      <c r="A207" s="53"/>
      <c r="B207" s="44"/>
      <c r="D207" s="45"/>
      <c r="E207" s="45"/>
      <c r="O207" s="44"/>
    </row>
    <row r="208" spans="1:15" s="36" customFormat="1" x14ac:dyDescent="0.2">
      <c r="A208" s="53"/>
      <c r="B208" s="44"/>
      <c r="D208" s="45"/>
      <c r="E208" s="45"/>
      <c r="O208" s="44"/>
    </row>
    <row r="209" spans="1:15" s="36" customFormat="1" x14ac:dyDescent="0.2">
      <c r="A209" s="53"/>
      <c r="B209" s="44"/>
      <c r="D209" s="45"/>
      <c r="E209" s="45"/>
      <c r="O209" s="44"/>
    </row>
    <row r="210" spans="1:15" s="36" customFormat="1" x14ac:dyDescent="0.2">
      <c r="A210" s="53"/>
      <c r="B210" s="44"/>
      <c r="D210" s="45"/>
      <c r="E210" s="45"/>
      <c r="O210" s="44"/>
    </row>
    <row r="211" spans="1:15" s="36" customFormat="1" x14ac:dyDescent="0.2">
      <c r="A211" s="53"/>
      <c r="B211" s="44"/>
      <c r="D211" s="45"/>
      <c r="E211" s="45"/>
      <c r="O211" s="44"/>
    </row>
    <row r="212" spans="1:15" s="36" customFormat="1" x14ac:dyDescent="0.2">
      <c r="A212" s="53"/>
      <c r="B212" s="44"/>
      <c r="D212" s="45"/>
      <c r="E212" s="45"/>
      <c r="O212" s="44"/>
    </row>
    <row r="213" spans="1:15" s="36" customFormat="1" x14ac:dyDescent="0.2">
      <c r="A213" s="53"/>
      <c r="B213" s="44"/>
      <c r="D213" s="45"/>
      <c r="E213" s="45"/>
      <c r="O213" s="44"/>
    </row>
    <row r="214" spans="1:15" s="36" customFormat="1" x14ac:dyDescent="0.2">
      <c r="A214" s="53"/>
      <c r="B214" s="44"/>
      <c r="D214" s="45"/>
      <c r="E214" s="45"/>
      <c r="O214" s="44"/>
    </row>
    <row r="215" spans="1:15" s="36" customFormat="1" x14ac:dyDescent="0.2">
      <c r="A215" s="53"/>
      <c r="B215" s="44"/>
      <c r="D215" s="45"/>
      <c r="E215" s="45"/>
      <c r="O215" s="44"/>
    </row>
    <row r="216" spans="1:15" s="36" customFormat="1" x14ac:dyDescent="0.2">
      <c r="A216" s="53"/>
      <c r="B216" s="44"/>
      <c r="D216" s="45"/>
      <c r="E216" s="45"/>
      <c r="O216" s="44"/>
    </row>
    <row r="217" spans="1:15" s="36" customFormat="1" x14ac:dyDescent="0.2">
      <c r="A217" s="53"/>
      <c r="B217" s="44"/>
      <c r="D217" s="45"/>
      <c r="E217" s="45"/>
      <c r="O217" s="44"/>
    </row>
    <row r="218" spans="1:15" s="36" customFormat="1" x14ac:dyDescent="0.2">
      <c r="A218" s="53"/>
      <c r="B218" s="44"/>
      <c r="D218" s="45"/>
      <c r="E218" s="45"/>
      <c r="O218" s="44"/>
    </row>
    <row r="219" spans="1:15" s="36" customFormat="1" x14ac:dyDescent="0.2">
      <c r="A219" s="53"/>
      <c r="B219" s="44"/>
      <c r="D219" s="45"/>
      <c r="E219" s="45"/>
      <c r="O219" s="44"/>
    </row>
    <row r="220" spans="1:15" s="36" customFormat="1" x14ac:dyDescent="0.2">
      <c r="A220" s="53"/>
      <c r="B220" s="44"/>
      <c r="D220" s="45"/>
      <c r="E220" s="45"/>
      <c r="O220" s="44"/>
    </row>
    <row r="221" spans="1:15" s="36" customFormat="1" x14ac:dyDescent="0.2">
      <c r="A221" s="53"/>
      <c r="B221" s="44"/>
      <c r="D221" s="45"/>
      <c r="E221" s="45"/>
      <c r="O221" s="44"/>
    </row>
    <row r="222" spans="1:15" s="36" customFormat="1" x14ac:dyDescent="0.2">
      <c r="A222" s="53"/>
      <c r="B222" s="44"/>
      <c r="D222" s="45"/>
      <c r="E222" s="45"/>
      <c r="O222" s="44"/>
    </row>
    <row r="223" spans="1:15" s="36" customFormat="1" x14ac:dyDescent="0.2">
      <c r="A223" s="53"/>
      <c r="B223" s="44"/>
      <c r="D223" s="45"/>
      <c r="E223" s="45"/>
      <c r="O223" s="44"/>
    </row>
    <row r="224" spans="1:15" s="36" customFormat="1" x14ac:dyDescent="0.2">
      <c r="A224" s="53"/>
      <c r="B224" s="44"/>
      <c r="D224" s="45"/>
      <c r="E224" s="45"/>
      <c r="O224" s="44"/>
    </row>
    <row r="225" spans="1:15" s="36" customFormat="1" x14ac:dyDescent="0.2">
      <c r="A225" s="53"/>
      <c r="B225" s="44"/>
      <c r="D225" s="45"/>
      <c r="E225" s="45"/>
      <c r="O225" s="44"/>
    </row>
    <row r="226" spans="1:15" s="36" customFormat="1" x14ac:dyDescent="0.2">
      <c r="A226" s="53"/>
      <c r="B226" s="44"/>
      <c r="D226" s="45"/>
      <c r="E226" s="45"/>
      <c r="O226" s="44"/>
    </row>
    <row r="227" spans="1:15" s="36" customFormat="1" x14ac:dyDescent="0.2">
      <c r="A227" s="53"/>
      <c r="B227" s="44"/>
      <c r="D227" s="45"/>
      <c r="E227" s="45"/>
      <c r="O227" s="44"/>
    </row>
    <row r="228" spans="1:15" s="36" customFormat="1" x14ac:dyDescent="0.2">
      <c r="A228" s="53"/>
      <c r="B228" s="44"/>
      <c r="D228" s="45"/>
      <c r="E228" s="45"/>
      <c r="O228" s="44"/>
    </row>
    <row r="229" spans="1:15" s="36" customFormat="1" x14ac:dyDescent="0.2">
      <c r="A229" s="53"/>
      <c r="B229" s="44"/>
      <c r="D229" s="45"/>
      <c r="E229" s="45"/>
      <c r="O229" s="44"/>
    </row>
  </sheetData>
  <mergeCells count="10">
    <mergeCell ref="L15:L16"/>
    <mergeCell ref="A66:B66"/>
    <mergeCell ref="H1:K1"/>
    <mergeCell ref="D15:E15"/>
    <mergeCell ref="F15:F16"/>
    <mergeCell ref="G15:G16"/>
    <mergeCell ref="H15:H16"/>
    <mergeCell ref="I15:I16"/>
    <mergeCell ref="J15:J16"/>
    <mergeCell ref="K15:K16"/>
  </mergeCells>
  <phoneticPr fontId="3" type="noConversion"/>
  <pageMargins left="0.74803149606299213" right="0.74803149606299213" top="0.39370078740157483" bottom="0.39370078740157483" header="0.31496062992125984" footer="0.31496062992125984"/>
  <pageSetup paperSize="9" scale="72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opLeftCell="A13" workbookViewId="0">
      <selection activeCell="D42" sqref="D42"/>
    </sheetView>
  </sheetViews>
  <sheetFormatPr defaultRowHeight="12.75" x14ac:dyDescent="0.2"/>
  <cols>
    <col min="1" max="1" width="14.140625" style="31" customWidth="1"/>
    <col min="2" max="2" width="24.42578125" style="29" customWidth="1"/>
    <col min="3" max="3" width="10" style="15" customWidth="1"/>
    <col min="4" max="4" width="10.28515625" style="30" customWidth="1"/>
    <col min="5" max="5" width="10" style="30" customWidth="1"/>
    <col min="6" max="6" width="13.5703125" style="15" customWidth="1"/>
    <col min="7" max="7" width="10.42578125" style="15" customWidth="1"/>
    <col min="8" max="8" width="7.85546875" style="15" customWidth="1"/>
    <col min="9" max="9" width="9.7109375" style="15" customWidth="1"/>
    <col min="10" max="10" width="12" style="15" customWidth="1"/>
    <col min="11" max="12" width="14.7109375" style="15" customWidth="1"/>
    <col min="13" max="13" width="8.5703125" style="15" customWidth="1"/>
    <col min="14" max="14" width="9.42578125" style="15" customWidth="1"/>
    <col min="15" max="15" width="9.140625" style="29"/>
    <col min="16" max="16" width="11.85546875" style="15" customWidth="1"/>
    <col min="17" max="16384" width="9.140625" style="15"/>
  </cols>
  <sheetData>
    <row r="1" spans="1:14" ht="17.25" customHeight="1" thickBot="1" x14ac:dyDescent="0.25">
      <c r="A1" s="32"/>
      <c r="B1" s="33"/>
      <c r="C1" s="34"/>
      <c r="G1" s="35"/>
      <c r="H1" s="83" t="s">
        <v>0</v>
      </c>
      <c r="I1" s="84"/>
      <c r="J1" s="84"/>
      <c r="K1" s="84"/>
      <c r="L1" s="78"/>
    </row>
    <row r="2" spans="1:14" ht="36.75" customHeight="1" x14ac:dyDescent="0.2">
      <c r="A2" s="21" t="s">
        <v>1</v>
      </c>
      <c r="B2" s="63" t="s">
        <v>73</v>
      </c>
      <c r="C2" s="22"/>
      <c r="D2" s="22"/>
      <c r="E2" s="36"/>
      <c r="F2" s="36"/>
      <c r="G2" s="36"/>
      <c r="H2" s="36"/>
      <c r="I2" s="36"/>
      <c r="J2" s="36"/>
      <c r="K2" s="36"/>
      <c r="L2" s="36"/>
    </row>
    <row r="3" spans="1:14" ht="17.25" customHeight="1" x14ac:dyDescent="0.2">
      <c r="A3" s="23" t="s">
        <v>67</v>
      </c>
      <c r="B3" s="27"/>
      <c r="C3" s="24"/>
      <c r="D3" s="25"/>
      <c r="E3" s="37"/>
      <c r="F3" s="36"/>
      <c r="G3" s="36"/>
      <c r="H3" s="36"/>
      <c r="I3" s="36"/>
      <c r="J3" s="36"/>
      <c r="K3" s="36"/>
      <c r="L3" s="36"/>
    </row>
    <row r="4" spans="1:14" ht="26.25" customHeight="1" x14ac:dyDescent="0.2">
      <c r="A4" s="25" t="s">
        <v>2</v>
      </c>
      <c r="B4" s="24">
        <f>D66</f>
        <v>2058530</v>
      </c>
      <c r="C4" s="24"/>
      <c r="D4" s="25"/>
      <c r="E4" s="37"/>
      <c r="F4" s="36"/>
      <c r="G4" s="36"/>
      <c r="H4" s="36"/>
      <c r="I4" s="36"/>
      <c r="J4" s="36"/>
      <c r="K4" s="36"/>
      <c r="L4" s="36"/>
    </row>
    <row r="5" spans="1:14" ht="13.5" customHeight="1" x14ac:dyDescent="0.2">
      <c r="A5" s="23" t="s">
        <v>3</v>
      </c>
      <c r="B5" s="24">
        <f>E66</f>
        <v>14237000</v>
      </c>
      <c r="C5" s="24"/>
      <c r="D5" s="24"/>
      <c r="E5" s="38"/>
      <c r="F5" s="36"/>
      <c r="G5" s="36"/>
      <c r="H5" s="36"/>
      <c r="I5" s="36"/>
      <c r="J5" s="36"/>
      <c r="K5" s="36"/>
      <c r="L5" s="36"/>
    </row>
    <row r="6" spans="1:14" ht="11.25" customHeight="1" x14ac:dyDescent="0.2">
      <c r="A6" s="23" t="s">
        <v>4</v>
      </c>
      <c r="B6" s="24">
        <f>F66</f>
        <v>720100</v>
      </c>
      <c r="C6" s="24"/>
      <c r="D6" s="25"/>
      <c r="E6" s="37"/>
      <c r="F6" s="36"/>
      <c r="G6" s="36"/>
      <c r="H6" s="36"/>
      <c r="I6" s="36"/>
      <c r="J6" s="36"/>
      <c r="K6" s="36"/>
      <c r="L6" s="36"/>
    </row>
    <row r="7" spans="1:14" ht="11.25" customHeight="1" x14ac:dyDescent="0.2">
      <c r="A7" s="23" t="s">
        <v>66</v>
      </c>
      <c r="B7" s="24">
        <f>G66</f>
        <v>241500</v>
      </c>
      <c r="C7" s="24"/>
      <c r="D7" s="24"/>
      <c r="E7" s="38"/>
      <c r="F7" s="36"/>
      <c r="G7" s="36"/>
      <c r="H7" s="36"/>
      <c r="I7" s="36"/>
      <c r="J7" s="36"/>
      <c r="K7" s="36"/>
      <c r="L7" s="36"/>
    </row>
    <row r="8" spans="1:14" x14ac:dyDescent="0.2">
      <c r="A8" s="23" t="s">
        <v>6</v>
      </c>
      <c r="B8" s="24"/>
      <c r="C8" s="24"/>
      <c r="D8" s="24"/>
      <c r="E8" s="38"/>
      <c r="F8" s="36"/>
      <c r="G8" s="36"/>
      <c r="H8" s="36"/>
      <c r="I8" s="36"/>
      <c r="J8" s="36"/>
      <c r="K8" s="36"/>
      <c r="L8" s="36"/>
    </row>
    <row r="9" spans="1:14" x14ac:dyDescent="0.2">
      <c r="A9" s="23" t="s">
        <v>7</v>
      </c>
      <c r="B9" s="24"/>
      <c r="C9" s="24"/>
      <c r="D9" s="24"/>
      <c r="E9" s="38"/>
      <c r="F9" s="36"/>
      <c r="G9" s="36"/>
      <c r="H9" s="36"/>
      <c r="I9" s="36"/>
      <c r="J9" s="36"/>
      <c r="K9" s="36"/>
      <c r="L9" s="36"/>
    </row>
    <row r="10" spans="1:14" ht="47.25" customHeight="1" x14ac:dyDescent="0.2">
      <c r="A10" s="25" t="s">
        <v>8</v>
      </c>
      <c r="B10" s="24"/>
      <c r="C10" s="24"/>
      <c r="D10" s="24"/>
      <c r="E10" s="38"/>
      <c r="F10" s="36"/>
      <c r="G10" s="36"/>
      <c r="H10" s="36"/>
      <c r="I10" s="36"/>
      <c r="J10" s="36"/>
      <c r="K10" s="36"/>
      <c r="L10" s="36"/>
    </row>
    <row r="11" spans="1:14" ht="37.5" customHeight="1" x14ac:dyDescent="0.2">
      <c r="A11" s="25" t="s">
        <v>9</v>
      </c>
      <c r="B11" s="24"/>
      <c r="C11" s="24"/>
      <c r="D11" s="24"/>
      <c r="E11" s="38"/>
      <c r="F11" s="36"/>
      <c r="G11" s="36"/>
      <c r="H11" s="36"/>
      <c r="I11" s="36"/>
      <c r="J11" s="36"/>
      <c r="K11" s="36"/>
      <c r="L11" s="36"/>
    </row>
    <row r="12" spans="1:14" ht="61.5" customHeight="1" x14ac:dyDescent="0.2">
      <c r="A12" s="25" t="s">
        <v>74</v>
      </c>
      <c r="B12" s="24"/>
      <c r="C12" s="24"/>
      <c r="D12" s="24"/>
      <c r="E12" s="38"/>
      <c r="F12" s="36"/>
      <c r="G12" s="36"/>
      <c r="H12" s="36"/>
      <c r="I12" s="36"/>
      <c r="J12" s="36"/>
      <c r="K12" s="36"/>
      <c r="L12" s="36"/>
    </row>
    <row r="13" spans="1:14" x14ac:dyDescent="0.2">
      <c r="A13" s="26"/>
      <c r="B13" s="54">
        <f>SUM(B4:B12)</f>
        <v>17257130</v>
      </c>
      <c r="C13" s="27"/>
      <c r="D13" s="28"/>
      <c r="E13" s="38"/>
      <c r="F13" s="36"/>
      <c r="G13" s="36"/>
      <c r="H13" s="36"/>
      <c r="I13" s="36"/>
      <c r="J13" s="36"/>
      <c r="K13" s="36"/>
      <c r="L13" s="36"/>
    </row>
    <row r="14" spans="1:14" ht="13.5" customHeight="1" x14ac:dyDescent="0.2">
      <c r="A14" s="39"/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79"/>
    </row>
    <row r="15" spans="1:14" s="41" customFormat="1" ht="24" customHeight="1" x14ac:dyDescent="0.2">
      <c r="A15" s="4" t="s">
        <v>10</v>
      </c>
      <c r="B15" s="5"/>
      <c r="C15" s="5"/>
      <c r="D15" s="85" t="s">
        <v>11</v>
      </c>
      <c r="E15" s="86"/>
      <c r="F15" s="87" t="s">
        <v>4</v>
      </c>
      <c r="G15" s="87" t="s">
        <v>5</v>
      </c>
      <c r="H15" s="87" t="s">
        <v>6</v>
      </c>
      <c r="I15" s="87" t="s">
        <v>7</v>
      </c>
      <c r="J15" s="88" t="s">
        <v>8</v>
      </c>
      <c r="K15" s="88" t="s">
        <v>9</v>
      </c>
      <c r="L15" s="80" t="s">
        <v>74</v>
      </c>
      <c r="M15" s="6"/>
      <c r="N15" s="6"/>
    </row>
    <row r="16" spans="1:14" s="42" customFormat="1" ht="48" customHeight="1" x14ac:dyDescent="0.2">
      <c r="A16" s="7" t="s">
        <v>12</v>
      </c>
      <c r="B16" s="8" t="s">
        <v>13</v>
      </c>
      <c r="C16" s="9" t="s">
        <v>71</v>
      </c>
      <c r="D16" s="1" t="s">
        <v>14</v>
      </c>
      <c r="E16" s="1" t="s">
        <v>3</v>
      </c>
      <c r="F16" s="87"/>
      <c r="G16" s="87"/>
      <c r="H16" s="87"/>
      <c r="I16" s="87"/>
      <c r="J16" s="88"/>
      <c r="K16" s="88"/>
      <c r="L16" s="80"/>
      <c r="M16" s="10" t="s">
        <v>75</v>
      </c>
      <c r="N16" s="10" t="s">
        <v>76</v>
      </c>
    </row>
    <row r="17" spans="1:15" ht="14.25" customHeight="1" x14ac:dyDescent="0.2">
      <c r="A17" s="11">
        <v>31</v>
      </c>
      <c r="B17" s="11" t="s">
        <v>15</v>
      </c>
      <c r="C17" s="57">
        <f t="shared" ref="C17:C51" si="0">SUM(D17:L17)</f>
        <v>14342980</v>
      </c>
      <c r="D17" s="57">
        <f t="shared" ref="D17:L17" si="1">SUM(D18:D23)</f>
        <v>16380</v>
      </c>
      <c r="E17" s="57">
        <f>SUM(E18:E23)</f>
        <v>14201000</v>
      </c>
      <c r="F17" s="57">
        <f t="shared" si="1"/>
        <v>101100</v>
      </c>
      <c r="G17" s="56">
        <f t="shared" si="1"/>
        <v>24500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12">
        <f>SUM(M18:M23)</f>
        <v>0</v>
      </c>
      <c r="N17" s="12">
        <f>SUM(N18:N23)</f>
        <v>0</v>
      </c>
      <c r="O17" s="15"/>
    </row>
    <row r="18" spans="1:15" ht="14.25" customHeight="1" x14ac:dyDescent="0.2">
      <c r="A18" s="13">
        <v>3111</v>
      </c>
      <c r="B18" s="14" t="s">
        <v>16</v>
      </c>
      <c r="C18" s="57">
        <f t="shared" si="0"/>
        <v>11318600</v>
      </c>
      <c r="D18" s="58">
        <v>14100</v>
      </c>
      <c r="E18" s="59">
        <v>11200000</v>
      </c>
      <c r="F18" s="59">
        <v>84500</v>
      </c>
      <c r="G18" s="24">
        <v>20000</v>
      </c>
      <c r="H18" s="24"/>
      <c r="I18" s="24"/>
      <c r="J18" s="24"/>
      <c r="K18" s="24"/>
      <c r="L18" s="76"/>
      <c r="M18" s="15">
        <v>0</v>
      </c>
      <c r="N18" s="15">
        <v>0</v>
      </c>
      <c r="O18" s="15"/>
    </row>
    <row r="19" spans="1:15" ht="14.25" customHeight="1" x14ac:dyDescent="0.2">
      <c r="A19" s="13">
        <v>3113</v>
      </c>
      <c r="B19" s="14" t="s">
        <v>17</v>
      </c>
      <c r="C19" s="57">
        <f t="shared" si="0"/>
        <v>150000</v>
      </c>
      <c r="D19" s="58"/>
      <c r="E19" s="59">
        <v>150000</v>
      </c>
      <c r="F19" s="59"/>
      <c r="G19" s="24"/>
      <c r="H19" s="24"/>
      <c r="I19" s="24"/>
      <c r="J19" s="24"/>
      <c r="K19" s="24"/>
      <c r="L19" s="76"/>
      <c r="M19" s="15">
        <v>0</v>
      </c>
      <c r="N19" s="15">
        <v>0</v>
      </c>
      <c r="O19" s="15"/>
    </row>
    <row r="20" spans="1:15" ht="14.25" customHeight="1" x14ac:dyDescent="0.2">
      <c r="A20" s="13">
        <v>3114</v>
      </c>
      <c r="B20" s="14" t="s">
        <v>70</v>
      </c>
      <c r="C20" s="57">
        <f t="shared" si="0"/>
        <v>375000</v>
      </c>
      <c r="D20" s="58"/>
      <c r="E20" s="59">
        <v>375000</v>
      </c>
      <c r="F20" s="59"/>
      <c r="G20" s="24"/>
      <c r="H20" s="24"/>
      <c r="I20" s="24"/>
      <c r="J20" s="24"/>
      <c r="K20" s="24"/>
      <c r="L20" s="76"/>
      <c r="O20" s="15"/>
    </row>
    <row r="21" spans="1:15" ht="14.25" customHeight="1" x14ac:dyDescent="0.2">
      <c r="A21" s="13">
        <v>3121</v>
      </c>
      <c r="B21" s="14" t="s">
        <v>18</v>
      </c>
      <c r="C21" s="57">
        <f t="shared" si="0"/>
        <v>490000</v>
      </c>
      <c r="D21" s="58"/>
      <c r="E21" s="59">
        <v>490000</v>
      </c>
      <c r="F21" s="59"/>
      <c r="G21" s="24"/>
      <c r="H21" s="24"/>
      <c r="I21" s="24"/>
      <c r="J21" s="24"/>
      <c r="K21" s="24"/>
      <c r="L21" s="76"/>
      <c r="O21" s="15"/>
    </row>
    <row r="22" spans="1:15" ht="14.25" customHeight="1" x14ac:dyDescent="0.2">
      <c r="A22" s="13">
        <v>3132</v>
      </c>
      <c r="B22" s="16" t="s">
        <v>19</v>
      </c>
      <c r="C22" s="57">
        <f t="shared" si="0"/>
        <v>1809650</v>
      </c>
      <c r="D22" s="58">
        <v>2050</v>
      </c>
      <c r="E22" s="59">
        <v>1790000</v>
      </c>
      <c r="F22" s="59">
        <v>14100</v>
      </c>
      <c r="G22" s="24">
        <v>3500</v>
      </c>
      <c r="H22" s="24"/>
      <c r="I22" s="24"/>
      <c r="J22" s="24"/>
      <c r="K22" s="24"/>
      <c r="L22" s="76"/>
      <c r="M22" s="15">
        <v>0</v>
      </c>
      <c r="N22" s="15">
        <v>0</v>
      </c>
      <c r="O22" s="15"/>
    </row>
    <row r="23" spans="1:15" ht="14.25" customHeight="1" x14ac:dyDescent="0.2">
      <c r="A23" s="13">
        <v>3133</v>
      </c>
      <c r="B23" s="16" t="s">
        <v>20</v>
      </c>
      <c r="C23" s="57">
        <f t="shared" si="0"/>
        <v>199730</v>
      </c>
      <c r="D23" s="58">
        <v>230</v>
      </c>
      <c r="E23" s="59">
        <v>196000</v>
      </c>
      <c r="F23" s="59">
        <v>2500</v>
      </c>
      <c r="G23" s="24">
        <v>1000</v>
      </c>
      <c r="H23" s="24"/>
      <c r="I23" s="24"/>
      <c r="J23" s="24"/>
      <c r="K23" s="24"/>
      <c r="L23" s="76"/>
      <c r="M23" s="15">
        <v>0</v>
      </c>
      <c r="N23" s="15">
        <v>0</v>
      </c>
      <c r="O23" s="15"/>
    </row>
    <row r="24" spans="1:15" ht="14.25" customHeight="1" x14ac:dyDescent="0.2">
      <c r="A24" s="11">
        <v>32</v>
      </c>
      <c r="B24" s="17" t="s">
        <v>21</v>
      </c>
      <c r="C24" s="57">
        <f t="shared" si="0"/>
        <v>2854650</v>
      </c>
      <c r="D24" s="57">
        <f t="shared" ref="D24:J24" si="2">SUM(D25:D48)</f>
        <v>1956650</v>
      </c>
      <c r="E24" s="57">
        <f>SUM(E25:E48)</f>
        <v>36000</v>
      </c>
      <c r="F24" s="57">
        <f t="shared" si="2"/>
        <v>604000</v>
      </c>
      <c r="G24" s="56">
        <f t="shared" si="2"/>
        <v>217000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>SUM(K25:K48)</f>
        <v>0</v>
      </c>
      <c r="L24" s="56">
        <f>SUM(L25:L48)</f>
        <v>41000</v>
      </c>
      <c r="M24" s="12">
        <f>SUM(M25:M48)</f>
        <v>0</v>
      </c>
      <c r="N24" s="12">
        <f>SUM(N25:N48)</f>
        <v>0</v>
      </c>
      <c r="O24" s="15"/>
    </row>
    <row r="25" spans="1:15" s="70" customFormat="1" ht="14.25" customHeight="1" x14ac:dyDescent="0.2">
      <c r="A25" s="66">
        <v>3211</v>
      </c>
      <c r="B25" s="67" t="s">
        <v>22</v>
      </c>
      <c r="C25" s="57">
        <f t="shared" si="0"/>
        <v>212200</v>
      </c>
      <c r="D25" s="68">
        <v>8200</v>
      </c>
      <c r="E25" s="68">
        <v>20000</v>
      </c>
      <c r="F25" s="68">
        <v>140000</v>
      </c>
      <c r="G25" s="69">
        <v>32000</v>
      </c>
      <c r="H25" s="69"/>
      <c r="I25" s="69"/>
      <c r="J25" s="69"/>
      <c r="K25" s="69"/>
      <c r="L25" s="68">
        <v>12000</v>
      </c>
      <c r="M25" s="70">
        <v>0</v>
      </c>
      <c r="N25" s="70">
        <v>0</v>
      </c>
    </row>
    <row r="26" spans="1:15" ht="14.25" customHeight="1" x14ac:dyDescent="0.2">
      <c r="A26" s="13">
        <v>3212</v>
      </c>
      <c r="B26" s="14" t="s">
        <v>23</v>
      </c>
      <c r="C26" s="57">
        <f t="shared" si="0"/>
        <v>374000</v>
      </c>
      <c r="D26" s="59">
        <v>370000</v>
      </c>
      <c r="E26" s="59"/>
      <c r="F26" s="59">
        <v>4000</v>
      </c>
      <c r="G26" s="24"/>
      <c r="H26" s="24"/>
      <c r="I26" s="24"/>
      <c r="J26" s="24"/>
      <c r="K26" s="24"/>
      <c r="L26" s="68"/>
      <c r="M26" s="15">
        <v>0</v>
      </c>
      <c r="N26" s="15">
        <v>0</v>
      </c>
      <c r="O26" s="15"/>
    </row>
    <row r="27" spans="1:15" ht="14.25" customHeight="1" x14ac:dyDescent="0.2">
      <c r="A27" s="13">
        <v>3213</v>
      </c>
      <c r="B27" s="14" t="s">
        <v>24</v>
      </c>
      <c r="C27" s="57">
        <f t="shared" si="0"/>
        <v>19000</v>
      </c>
      <c r="D27" s="59">
        <v>10000</v>
      </c>
      <c r="E27" s="59"/>
      <c r="F27" s="59">
        <v>9000</v>
      </c>
      <c r="G27" s="24"/>
      <c r="H27" s="24"/>
      <c r="I27" s="24"/>
      <c r="J27" s="24"/>
      <c r="K27" s="24"/>
      <c r="L27" s="68"/>
      <c r="M27" s="15">
        <v>0</v>
      </c>
      <c r="N27" s="15">
        <v>0</v>
      </c>
      <c r="O27" s="15"/>
    </row>
    <row r="28" spans="1:15" ht="14.25" customHeight="1" x14ac:dyDescent="0.2">
      <c r="A28" s="13">
        <v>3221</v>
      </c>
      <c r="B28" s="16" t="s">
        <v>25</v>
      </c>
      <c r="C28" s="57">
        <f t="shared" si="0"/>
        <v>100250</v>
      </c>
      <c r="D28" s="59">
        <v>60250</v>
      </c>
      <c r="E28" s="59"/>
      <c r="F28" s="59">
        <v>5000</v>
      </c>
      <c r="G28" s="24">
        <v>35000</v>
      </c>
      <c r="H28" s="24"/>
      <c r="I28" s="24"/>
      <c r="J28" s="24"/>
      <c r="K28" s="24"/>
      <c r="L28" s="68"/>
      <c r="M28" s="15">
        <v>0</v>
      </c>
      <c r="N28" s="15">
        <v>0</v>
      </c>
      <c r="O28" s="15"/>
    </row>
    <row r="29" spans="1:15" ht="14.25" customHeight="1" x14ac:dyDescent="0.2">
      <c r="A29" s="13">
        <v>3222</v>
      </c>
      <c r="B29" s="18" t="s">
        <v>26</v>
      </c>
      <c r="C29" s="57">
        <f t="shared" si="0"/>
        <v>94900</v>
      </c>
      <c r="D29" s="59">
        <v>69900</v>
      </c>
      <c r="E29" s="59"/>
      <c r="F29" s="59"/>
      <c r="G29" s="24">
        <v>25000</v>
      </c>
      <c r="H29" s="24"/>
      <c r="I29" s="24"/>
      <c r="J29" s="24"/>
      <c r="K29" s="24"/>
      <c r="L29" s="68"/>
      <c r="O29" s="15"/>
    </row>
    <row r="30" spans="1:15" ht="14.25" customHeight="1" x14ac:dyDescent="0.2">
      <c r="A30" s="13">
        <v>3223</v>
      </c>
      <c r="B30" s="14" t="s">
        <v>27</v>
      </c>
      <c r="C30" s="57">
        <f t="shared" si="0"/>
        <v>960000</v>
      </c>
      <c r="D30" s="59">
        <v>960000</v>
      </c>
      <c r="E30" s="59"/>
      <c r="F30" s="59"/>
      <c r="G30" s="24"/>
      <c r="H30" s="24"/>
      <c r="I30" s="24"/>
      <c r="J30" s="24"/>
      <c r="K30" s="24"/>
      <c r="L30" s="68"/>
      <c r="M30" s="15">
        <v>0</v>
      </c>
      <c r="N30" s="15">
        <v>0</v>
      </c>
      <c r="O30" s="15"/>
    </row>
    <row r="31" spans="1:15" ht="14.25" customHeight="1" x14ac:dyDescent="0.2">
      <c r="A31" s="13">
        <v>3224</v>
      </c>
      <c r="B31" s="16" t="s">
        <v>28</v>
      </c>
      <c r="C31" s="57">
        <f t="shared" si="0"/>
        <v>37000</v>
      </c>
      <c r="D31" s="59">
        <v>22000</v>
      </c>
      <c r="E31" s="59"/>
      <c r="F31" s="59">
        <v>5000</v>
      </c>
      <c r="G31" s="24">
        <v>10000</v>
      </c>
      <c r="H31" s="24"/>
      <c r="I31" s="24"/>
      <c r="J31" s="24"/>
      <c r="K31" s="24"/>
      <c r="L31" s="68"/>
      <c r="M31" s="15">
        <v>0</v>
      </c>
      <c r="N31" s="15">
        <v>0</v>
      </c>
      <c r="O31" s="15"/>
    </row>
    <row r="32" spans="1:15" ht="14.25" customHeight="1" x14ac:dyDescent="0.2">
      <c r="A32" s="13">
        <v>3225</v>
      </c>
      <c r="B32" s="14" t="s">
        <v>29</v>
      </c>
      <c r="C32" s="57">
        <f t="shared" si="0"/>
        <v>10000</v>
      </c>
      <c r="D32" s="59">
        <v>5000</v>
      </c>
      <c r="E32" s="59"/>
      <c r="F32" s="59">
        <v>5000</v>
      </c>
      <c r="G32" s="24"/>
      <c r="H32" s="24"/>
      <c r="I32" s="24"/>
      <c r="J32" s="24"/>
      <c r="K32" s="24"/>
      <c r="L32" s="68"/>
      <c r="M32" s="15">
        <v>0</v>
      </c>
      <c r="N32" s="15">
        <v>0</v>
      </c>
      <c r="O32" s="15"/>
    </row>
    <row r="33" spans="1:15" ht="14.25" customHeight="1" x14ac:dyDescent="0.2">
      <c r="A33" s="13">
        <v>3227</v>
      </c>
      <c r="B33" s="14" t="s">
        <v>65</v>
      </c>
      <c r="C33" s="57">
        <f t="shared" si="0"/>
        <v>14000</v>
      </c>
      <c r="D33" s="59">
        <v>4000</v>
      </c>
      <c r="E33" s="59"/>
      <c r="F33" s="59">
        <v>10000</v>
      </c>
      <c r="G33" s="24"/>
      <c r="H33" s="24"/>
      <c r="I33" s="24"/>
      <c r="J33" s="24"/>
      <c r="K33" s="24"/>
      <c r="L33" s="68"/>
      <c r="O33" s="15"/>
    </row>
    <row r="34" spans="1:15" ht="14.25" customHeight="1" x14ac:dyDescent="0.2">
      <c r="A34" s="13">
        <v>3231</v>
      </c>
      <c r="B34" s="14" t="s">
        <v>30</v>
      </c>
      <c r="C34" s="57">
        <f t="shared" si="0"/>
        <v>48000</v>
      </c>
      <c r="D34" s="59">
        <v>30000</v>
      </c>
      <c r="E34" s="59"/>
      <c r="F34" s="59">
        <v>18000</v>
      </c>
      <c r="G34" s="24"/>
      <c r="H34" s="24"/>
      <c r="I34" s="24"/>
      <c r="J34" s="24"/>
      <c r="K34" s="24"/>
      <c r="L34" s="68"/>
      <c r="M34" s="15">
        <v>0</v>
      </c>
      <c r="N34" s="15">
        <v>0</v>
      </c>
      <c r="O34" s="15"/>
    </row>
    <row r="35" spans="1:15" s="70" customFormat="1" ht="14.25" customHeight="1" x14ac:dyDescent="0.2">
      <c r="A35" s="66">
        <v>3232</v>
      </c>
      <c r="B35" s="67" t="s">
        <v>31</v>
      </c>
      <c r="C35" s="57">
        <f t="shared" si="0"/>
        <v>170000</v>
      </c>
      <c r="D35" s="68">
        <v>120000</v>
      </c>
      <c r="E35" s="68"/>
      <c r="F35" s="68">
        <v>50000</v>
      </c>
      <c r="G35" s="69"/>
      <c r="H35" s="69"/>
      <c r="I35" s="69"/>
      <c r="J35" s="69"/>
      <c r="K35" s="69"/>
      <c r="L35" s="68"/>
      <c r="M35" s="70">
        <v>0</v>
      </c>
      <c r="N35" s="70">
        <v>0</v>
      </c>
    </row>
    <row r="36" spans="1:15" ht="14.25" customHeight="1" x14ac:dyDescent="0.2">
      <c r="A36" s="13">
        <v>3233</v>
      </c>
      <c r="B36" s="14" t="s">
        <v>32</v>
      </c>
      <c r="C36" s="57">
        <f t="shared" si="0"/>
        <v>6500</v>
      </c>
      <c r="D36" s="59">
        <v>3500</v>
      </c>
      <c r="E36" s="59"/>
      <c r="F36" s="59">
        <v>3000</v>
      </c>
      <c r="G36" s="24"/>
      <c r="H36" s="24"/>
      <c r="I36" s="24"/>
      <c r="J36" s="24"/>
      <c r="K36" s="24"/>
      <c r="L36" s="68"/>
      <c r="M36" s="15">
        <v>0</v>
      </c>
      <c r="N36" s="15">
        <v>0</v>
      </c>
      <c r="O36" s="15"/>
    </row>
    <row r="37" spans="1:15" ht="14.25" customHeight="1" x14ac:dyDescent="0.2">
      <c r="A37" s="13">
        <v>3234</v>
      </c>
      <c r="B37" s="14" t="s">
        <v>33</v>
      </c>
      <c r="C37" s="57">
        <f t="shared" si="0"/>
        <v>163000</v>
      </c>
      <c r="D37" s="59">
        <v>68000</v>
      </c>
      <c r="E37" s="59"/>
      <c r="F37" s="59">
        <v>95000</v>
      </c>
      <c r="G37" s="24"/>
      <c r="H37" s="24"/>
      <c r="I37" s="24"/>
      <c r="J37" s="24"/>
      <c r="K37" s="24"/>
      <c r="L37" s="76"/>
      <c r="M37" s="15">
        <v>0</v>
      </c>
      <c r="N37" s="15">
        <v>0</v>
      </c>
      <c r="O37" s="15"/>
    </row>
    <row r="38" spans="1:15" ht="14.25" customHeight="1" x14ac:dyDescent="0.2">
      <c r="A38" s="13">
        <v>3235</v>
      </c>
      <c r="B38" s="14" t="s">
        <v>34</v>
      </c>
      <c r="C38" s="57">
        <f t="shared" si="0"/>
        <v>40000</v>
      </c>
      <c r="D38" s="59"/>
      <c r="E38" s="59"/>
      <c r="F38" s="59">
        <v>40000</v>
      </c>
      <c r="G38" s="24"/>
      <c r="H38" s="24"/>
      <c r="I38" s="24"/>
      <c r="J38" s="24"/>
      <c r="K38" s="24"/>
      <c r="L38" s="76"/>
      <c r="M38" s="15">
        <v>0</v>
      </c>
      <c r="N38" s="15">
        <v>0</v>
      </c>
      <c r="O38" s="15"/>
    </row>
    <row r="39" spans="1:15" ht="14.25" customHeight="1" x14ac:dyDescent="0.2">
      <c r="A39" s="13">
        <v>3236</v>
      </c>
      <c r="B39" s="16" t="s">
        <v>35</v>
      </c>
      <c r="C39" s="57">
        <f t="shared" si="0"/>
        <v>9000</v>
      </c>
      <c r="D39" s="59">
        <v>9000</v>
      </c>
      <c r="E39" s="59"/>
      <c r="F39" s="59"/>
      <c r="G39" s="24"/>
      <c r="H39" s="24"/>
      <c r="I39" s="24"/>
      <c r="J39" s="24"/>
      <c r="K39" s="24"/>
      <c r="L39" s="76"/>
      <c r="M39" s="15">
        <v>0</v>
      </c>
      <c r="N39" s="15">
        <v>0</v>
      </c>
      <c r="O39" s="15"/>
    </row>
    <row r="40" spans="1:15" ht="14.25" customHeight="1" x14ac:dyDescent="0.2">
      <c r="A40" s="13">
        <v>3237</v>
      </c>
      <c r="B40" s="14" t="s">
        <v>36</v>
      </c>
      <c r="C40" s="57">
        <f t="shared" si="0"/>
        <v>205000</v>
      </c>
      <c r="D40" s="59">
        <v>30000</v>
      </c>
      <c r="E40" s="59"/>
      <c r="F40" s="59">
        <v>175000</v>
      </c>
      <c r="G40" s="24"/>
      <c r="H40" s="24"/>
      <c r="I40" s="24"/>
      <c r="J40" s="24"/>
      <c r="K40" s="24"/>
      <c r="L40" s="68"/>
      <c r="M40" s="15">
        <v>0</v>
      </c>
      <c r="N40" s="15">
        <v>0</v>
      </c>
      <c r="O40" s="15"/>
    </row>
    <row r="41" spans="1:15" ht="14.25" customHeight="1" x14ac:dyDescent="0.2">
      <c r="A41" s="13">
        <v>3238</v>
      </c>
      <c r="B41" s="14" t="s">
        <v>37</v>
      </c>
      <c r="C41" s="57">
        <f t="shared" si="0"/>
        <v>8300</v>
      </c>
      <c r="D41" s="59">
        <v>3300</v>
      </c>
      <c r="E41" s="59"/>
      <c r="F41" s="59">
        <v>5000</v>
      </c>
      <c r="G41" s="24"/>
      <c r="H41" s="24"/>
      <c r="I41" s="24"/>
      <c r="J41" s="24"/>
      <c r="K41" s="24"/>
      <c r="L41" s="68"/>
      <c r="M41" s="15">
        <v>0</v>
      </c>
      <c r="N41" s="15">
        <v>0</v>
      </c>
      <c r="O41" s="15"/>
    </row>
    <row r="42" spans="1:15" ht="14.25" customHeight="1" x14ac:dyDescent="0.2">
      <c r="A42" s="13">
        <v>3239</v>
      </c>
      <c r="B42" s="14" t="s">
        <v>38</v>
      </c>
      <c r="C42" s="57">
        <f t="shared" si="0"/>
        <v>50000</v>
      </c>
      <c r="D42" s="59">
        <v>40000</v>
      </c>
      <c r="E42" s="59"/>
      <c r="F42" s="59">
        <v>0</v>
      </c>
      <c r="G42" s="24">
        <v>10000</v>
      </c>
      <c r="H42" s="24"/>
      <c r="I42" s="24"/>
      <c r="J42" s="24"/>
      <c r="K42" s="24"/>
      <c r="L42" s="68"/>
      <c r="M42" s="15">
        <v>0</v>
      </c>
      <c r="N42" s="15">
        <v>0</v>
      </c>
      <c r="O42" s="15"/>
    </row>
    <row r="43" spans="1:15" ht="14.25" customHeight="1" x14ac:dyDescent="0.2">
      <c r="A43" s="13">
        <v>3241</v>
      </c>
      <c r="B43" s="14" t="s">
        <v>68</v>
      </c>
      <c r="C43" s="57">
        <f t="shared" si="0"/>
        <v>40000</v>
      </c>
      <c r="D43" s="59"/>
      <c r="E43" s="59"/>
      <c r="F43" s="59">
        <v>15000</v>
      </c>
      <c r="G43" s="24"/>
      <c r="H43" s="24"/>
      <c r="I43" s="24"/>
      <c r="J43" s="24"/>
      <c r="K43" s="24"/>
      <c r="L43" s="68">
        <v>25000</v>
      </c>
      <c r="O43" s="15"/>
    </row>
    <row r="44" spans="1:15" s="70" customFormat="1" ht="14.25" customHeight="1" x14ac:dyDescent="0.2">
      <c r="A44" s="66">
        <v>3291</v>
      </c>
      <c r="B44" s="67" t="s">
        <v>39</v>
      </c>
      <c r="C44" s="57">
        <f t="shared" si="0"/>
        <v>58000</v>
      </c>
      <c r="D44" s="68">
        <v>52000</v>
      </c>
      <c r="E44" s="68">
        <v>6000</v>
      </c>
      <c r="F44" s="68"/>
      <c r="G44" s="69"/>
      <c r="H44" s="69"/>
      <c r="I44" s="69"/>
      <c r="J44" s="69"/>
      <c r="K44" s="69"/>
      <c r="L44" s="68"/>
    </row>
    <row r="45" spans="1:15" ht="14.25" customHeight="1" x14ac:dyDescent="0.2">
      <c r="A45" s="13">
        <v>3292</v>
      </c>
      <c r="B45" s="14" t="s">
        <v>40</v>
      </c>
      <c r="C45" s="57">
        <f t="shared" si="0"/>
        <v>10000</v>
      </c>
      <c r="D45" s="59">
        <v>6000</v>
      </c>
      <c r="E45" s="59"/>
      <c r="F45" s="59">
        <v>4000</v>
      </c>
      <c r="G45" s="24"/>
      <c r="H45" s="24"/>
      <c r="I45" s="24"/>
      <c r="J45" s="24"/>
      <c r="K45" s="24"/>
      <c r="L45" s="68"/>
      <c r="M45" s="15">
        <v>0</v>
      </c>
      <c r="N45" s="15">
        <v>0</v>
      </c>
      <c r="O45" s="15"/>
    </row>
    <row r="46" spans="1:15" ht="14.25" customHeight="1" x14ac:dyDescent="0.2">
      <c r="A46" s="13">
        <v>3293</v>
      </c>
      <c r="B46" s="14" t="s">
        <v>41</v>
      </c>
      <c r="C46" s="57">
        <f t="shared" si="0"/>
        <v>25000</v>
      </c>
      <c r="D46" s="59">
        <v>4000</v>
      </c>
      <c r="E46" s="59"/>
      <c r="F46" s="59">
        <v>21000</v>
      </c>
      <c r="G46" s="24"/>
      <c r="H46" s="24"/>
      <c r="I46" s="24"/>
      <c r="J46" s="24"/>
      <c r="K46" s="24"/>
      <c r="L46" s="68"/>
      <c r="M46" s="15">
        <v>0</v>
      </c>
      <c r="N46" s="15">
        <v>0</v>
      </c>
      <c r="O46" s="15"/>
    </row>
    <row r="47" spans="1:15" ht="14.25" customHeight="1" x14ac:dyDescent="0.2">
      <c r="A47" s="13">
        <v>3294</v>
      </c>
      <c r="B47" s="14" t="s">
        <v>42</v>
      </c>
      <c r="C47" s="57">
        <f t="shared" si="0"/>
        <v>500</v>
      </c>
      <c r="D47" s="59">
        <v>500</v>
      </c>
      <c r="E47" s="59"/>
      <c r="F47" s="59"/>
      <c r="G47" s="24"/>
      <c r="H47" s="24"/>
      <c r="I47" s="24"/>
      <c r="J47" s="24"/>
      <c r="K47" s="24"/>
      <c r="L47" s="68"/>
      <c r="M47" s="15">
        <v>0</v>
      </c>
      <c r="N47" s="15">
        <v>0</v>
      </c>
      <c r="O47" s="15"/>
    </row>
    <row r="48" spans="1:15" s="75" customFormat="1" ht="14.25" customHeight="1" x14ac:dyDescent="0.2">
      <c r="A48" s="71">
        <v>3299</v>
      </c>
      <c r="B48" s="72" t="s">
        <v>43</v>
      </c>
      <c r="C48" s="57">
        <f t="shared" si="0"/>
        <v>200000</v>
      </c>
      <c r="D48" s="73">
        <v>81000</v>
      </c>
      <c r="E48" s="73">
        <v>10000</v>
      </c>
      <c r="F48" s="73">
        <v>0</v>
      </c>
      <c r="G48" s="74">
        <v>105000</v>
      </c>
      <c r="H48" s="74"/>
      <c r="I48" s="74"/>
      <c r="J48" s="74"/>
      <c r="K48" s="74"/>
      <c r="L48" s="68">
        <v>4000</v>
      </c>
      <c r="M48" s="75">
        <v>0</v>
      </c>
      <c r="N48" s="75">
        <v>0</v>
      </c>
    </row>
    <row r="49" spans="1:15" ht="14.25" customHeight="1" x14ac:dyDescent="0.2">
      <c r="A49" s="11">
        <v>34</v>
      </c>
      <c r="B49" s="17" t="s">
        <v>44</v>
      </c>
      <c r="C49" s="57">
        <f t="shared" si="0"/>
        <v>15500</v>
      </c>
      <c r="D49" s="57">
        <f t="shared" ref="D49:L49" si="3">SUM(D50:D52)</f>
        <v>7000</v>
      </c>
      <c r="E49" s="57">
        <f>SUM(E50:E52)</f>
        <v>0</v>
      </c>
      <c r="F49" s="57">
        <f t="shared" si="3"/>
        <v>8500</v>
      </c>
      <c r="G49" s="56">
        <f t="shared" si="3"/>
        <v>0</v>
      </c>
      <c r="H49" s="56">
        <f t="shared" si="3"/>
        <v>0</v>
      </c>
      <c r="I49" s="56">
        <f t="shared" si="3"/>
        <v>0</v>
      </c>
      <c r="J49" s="56">
        <f t="shared" si="3"/>
        <v>0</v>
      </c>
      <c r="K49" s="56">
        <f t="shared" si="3"/>
        <v>0</v>
      </c>
      <c r="L49" s="56">
        <f t="shared" si="3"/>
        <v>0</v>
      </c>
      <c r="M49" s="12">
        <f>M50</f>
        <v>0</v>
      </c>
      <c r="N49" s="12">
        <f>N50</f>
        <v>0</v>
      </c>
      <c r="O49" s="15"/>
    </row>
    <row r="50" spans="1:15" ht="14.25" customHeight="1" x14ac:dyDescent="0.2">
      <c r="A50" s="13">
        <v>3431</v>
      </c>
      <c r="B50" s="14" t="s">
        <v>45</v>
      </c>
      <c r="C50" s="57">
        <f t="shared" si="0"/>
        <v>12000</v>
      </c>
      <c r="D50" s="58">
        <v>4000</v>
      </c>
      <c r="E50" s="59"/>
      <c r="F50" s="59">
        <v>8000</v>
      </c>
      <c r="G50" s="24"/>
      <c r="H50" s="24"/>
      <c r="I50" s="24"/>
      <c r="J50" s="24"/>
      <c r="K50" s="24"/>
      <c r="L50" s="76"/>
      <c r="M50" s="15">
        <v>0</v>
      </c>
      <c r="N50" s="15">
        <v>0</v>
      </c>
      <c r="O50" s="15"/>
    </row>
    <row r="51" spans="1:15" ht="14.25" customHeight="1" x14ac:dyDescent="0.2">
      <c r="A51" s="13">
        <v>3433</v>
      </c>
      <c r="B51" s="14" t="s">
        <v>46</v>
      </c>
      <c r="C51" s="57">
        <f t="shared" si="0"/>
        <v>2000</v>
      </c>
      <c r="D51" s="58">
        <v>1500</v>
      </c>
      <c r="E51" s="59"/>
      <c r="F51" s="59">
        <v>500</v>
      </c>
      <c r="G51" s="24"/>
      <c r="H51" s="24"/>
      <c r="I51" s="24"/>
      <c r="J51" s="24"/>
      <c r="K51" s="24"/>
      <c r="L51" s="76"/>
      <c r="O51" s="15"/>
    </row>
    <row r="52" spans="1:15" ht="14.25" customHeight="1" x14ac:dyDescent="0.2">
      <c r="A52" s="13">
        <v>3434</v>
      </c>
      <c r="B52" s="14" t="s">
        <v>47</v>
      </c>
      <c r="C52" s="57">
        <f>SUM(D52:L52)</f>
        <v>1500</v>
      </c>
      <c r="D52" s="58">
        <v>1500</v>
      </c>
      <c r="E52" s="59"/>
      <c r="F52" s="59"/>
      <c r="G52" s="24"/>
      <c r="H52" s="24"/>
      <c r="I52" s="24"/>
      <c r="J52" s="24"/>
      <c r="K52" s="24"/>
      <c r="L52" s="76"/>
      <c r="O52" s="15"/>
    </row>
    <row r="53" spans="1:15" ht="14.25" customHeight="1" x14ac:dyDescent="0.2">
      <c r="A53" s="13"/>
      <c r="B53" s="19" t="s">
        <v>48</v>
      </c>
      <c r="C53" s="57">
        <f>SUM(D53:N53)</f>
        <v>17213130</v>
      </c>
      <c r="D53" s="57">
        <f t="shared" ref="D53:L53" si="4">D49+D17+D24</f>
        <v>1980030</v>
      </c>
      <c r="E53" s="57">
        <f>E49+E17+E24</f>
        <v>14237000</v>
      </c>
      <c r="F53" s="57">
        <f t="shared" si="4"/>
        <v>713600</v>
      </c>
      <c r="G53" s="56">
        <f t="shared" si="4"/>
        <v>241500</v>
      </c>
      <c r="H53" s="56">
        <f t="shared" si="4"/>
        <v>0</v>
      </c>
      <c r="I53" s="56">
        <f t="shared" si="4"/>
        <v>0</v>
      </c>
      <c r="J53" s="56">
        <f t="shared" si="4"/>
        <v>0</v>
      </c>
      <c r="K53" s="56">
        <f t="shared" si="4"/>
        <v>0</v>
      </c>
      <c r="L53" s="56">
        <f t="shared" si="4"/>
        <v>41000</v>
      </c>
      <c r="M53" s="20">
        <f>M17+M24+M49</f>
        <v>0</v>
      </c>
      <c r="N53" s="20">
        <f>N17+N24+N49</f>
        <v>0</v>
      </c>
      <c r="O53" s="15"/>
    </row>
    <row r="54" spans="1:15" ht="12.75" customHeight="1" x14ac:dyDescent="0.2">
      <c r="A54" s="43"/>
      <c r="B54" s="44"/>
      <c r="C54" s="60"/>
      <c r="D54" s="61"/>
      <c r="E54" s="61"/>
      <c r="F54" s="62"/>
      <c r="G54" s="55"/>
      <c r="H54" s="55"/>
      <c r="I54" s="55"/>
      <c r="J54" s="55"/>
      <c r="K54" s="55"/>
      <c r="L54" s="77"/>
      <c r="M54" s="12"/>
      <c r="N54" s="12"/>
      <c r="O54" s="15"/>
    </row>
    <row r="55" spans="1:15" s="12" customFormat="1" ht="45" customHeight="1" x14ac:dyDescent="0.2">
      <c r="A55" s="46">
        <v>42</v>
      </c>
      <c r="B55" s="47" t="s">
        <v>49</v>
      </c>
      <c r="C55" s="57">
        <f>SUM(D55:L55)</f>
        <v>119500</v>
      </c>
      <c r="D55" s="57">
        <f>SUM(D56:D64)</f>
        <v>78500</v>
      </c>
      <c r="E55" s="57">
        <f>SUM(E56:E64)</f>
        <v>0</v>
      </c>
      <c r="F55" s="57">
        <f>SUM(F56:F64)</f>
        <v>6500</v>
      </c>
      <c r="G55" s="56">
        <f t="shared" ref="G55:N55" si="5">SUM(G57:G64)</f>
        <v>0</v>
      </c>
      <c r="H55" s="56">
        <f t="shared" si="5"/>
        <v>0</v>
      </c>
      <c r="I55" s="56">
        <f t="shared" si="5"/>
        <v>20000</v>
      </c>
      <c r="J55" s="56">
        <f t="shared" si="5"/>
        <v>14500</v>
      </c>
      <c r="K55" s="56">
        <f t="shared" si="5"/>
        <v>0</v>
      </c>
      <c r="L55" s="56">
        <f t="shared" si="5"/>
        <v>0</v>
      </c>
      <c r="M55" s="12">
        <f t="shared" si="5"/>
        <v>0</v>
      </c>
      <c r="N55" s="12">
        <f t="shared" si="5"/>
        <v>0</v>
      </c>
    </row>
    <row r="56" spans="1:15" s="12" customFormat="1" ht="15" customHeight="1" x14ac:dyDescent="0.2">
      <c r="A56" s="13">
        <v>4212</v>
      </c>
      <c r="B56" s="47" t="s">
        <v>69</v>
      </c>
      <c r="C56" s="57">
        <f>SUM(D56:L56)</f>
        <v>0</v>
      </c>
      <c r="D56" s="59"/>
      <c r="E56" s="57"/>
      <c r="F56" s="57"/>
      <c r="G56" s="56"/>
      <c r="H56" s="56"/>
      <c r="I56" s="56"/>
      <c r="J56" s="56"/>
      <c r="K56" s="56"/>
      <c r="L56" s="56"/>
    </row>
    <row r="57" spans="1:15" x14ac:dyDescent="0.2">
      <c r="A57" s="13">
        <v>4221</v>
      </c>
      <c r="B57" s="14" t="s">
        <v>50</v>
      </c>
      <c r="C57" s="57">
        <f>SUM(D57:L57)</f>
        <v>61500</v>
      </c>
      <c r="D57" s="58">
        <v>28500</v>
      </c>
      <c r="E57" s="59">
        <v>0</v>
      </c>
      <c r="F57" s="59">
        <v>6000</v>
      </c>
      <c r="G57" s="24">
        <v>0</v>
      </c>
      <c r="H57" s="24">
        <v>0</v>
      </c>
      <c r="I57" s="24">
        <v>20000</v>
      </c>
      <c r="J57" s="24">
        <v>7000</v>
      </c>
      <c r="K57" s="24"/>
      <c r="L57" s="24"/>
      <c r="O57" s="15"/>
    </row>
    <row r="58" spans="1:15" x14ac:dyDescent="0.2">
      <c r="A58" s="13">
        <v>4222</v>
      </c>
      <c r="B58" s="14" t="s">
        <v>51</v>
      </c>
      <c r="C58" s="57">
        <f t="shared" ref="C58:C64" si="6">SUM(D58:L58)</f>
        <v>500</v>
      </c>
      <c r="D58" s="58"/>
      <c r="E58" s="59"/>
      <c r="F58" s="59">
        <v>500</v>
      </c>
      <c r="G58" s="24"/>
      <c r="H58" s="24"/>
      <c r="I58" s="24"/>
      <c r="J58" s="24"/>
      <c r="K58" s="24"/>
      <c r="L58" s="24"/>
      <c r="O58" s="15"/>
    </row>
    <row r="59" spans="1:15" x14ac:dyDescent="0.2">
      <c r="A59" s="13">
        <v>4223</v>
      </c>
      <c r="B59" s="14" t="s">
        <v>52</v>
      </c>
      <c r="C59" s="57">
        <f t="shared" si="6"/>
        <v>0</v>
      </c>
      <c r="D59" s="58">
        <v>0</v>
      </c>
      <c r="E59" s="59"/>
      <c r="F59" s="59">
        <v>0</v>
      </c>
      <c r="G59" s="24"/>
      <c r="H59" s="24"/>
      <c r="I59" s="24"/>
      <c r="J59" s="24"/>
      <c r="K59" s="24"/>
      <c r="L59" s="24"/>
      <c r="O59" s="15"/>
    </row>
    <row r="60" spans="1:15" x14ac:dyDescent="0.2">
      <c r="A60" s="13">
        <v>4224</v>
      </c>
      <c r="B60" s="14" t="s">
        <v>53</v>
      </c>
      <c r="C60" s="57">
        <f t="shared" si="6"/>
        <v>43500</v>
      </c>
      <c r="D60" s="58">
        <v>40000</v>
      </c>
      <c r="E60" s="59"/>
      <c r="F60" s="59">
        <v>0</v>
      </c>
      <c r="G60" s="24"/>
      <c r="H60" s="24"/>
      <c r="I60" s="24"/>
      <c r="J60" s="24">
        <v>3500</v>
      </c>
      <c r="K60" s="24"/>
      <c r="L60" s="24"/>
      <c r="O60" s="15"/>
    </row>
    <row r="61" spans="1:15" x14ac:dyDescent="0.2">
      <c r="A61" s="13">
        <v>4226</v>
      </c>
      <c r="B61" s="14" t="s">
        <v>54</v>
      </c>
      <c r="C61" s="57">
        <f t="shared" si="6"/>
        <v>5000</v>
      </c>
      <c r="D61" s="58">
        <v>4000</v>
      </c>
      <c r="E61" s="58"/>
      <c r="F61" s="59">
        <v>0</v>
      </c>
      <c r="G61" s="24"/>
      <c r="H61" s="24"/>
      <c r="I61" s="24"/>
      <c r="J61" s="24">
        <v>1000</v>
      </c>
      <c r="K61" s="24"/>
      <c r="L61" s="24"/>
      <c r="O61" s="15"/>
    </row>
    <row r="62" spans="1:15" x14ac:dyDescent="0.2">
      <c r="A62" s="13">
        <v>4227</v>
      </c>
      <c r="B62" s="14" t="s">
        <v>55</v>
      </c>
      <c r="C62" s="57">
        <f t="shared" si="6"/>
        <v>3000</v>
      </c>
      <c r="D62" s="58"/>
      <c r="E62" s="59"/>
      <c r="F62" s="59">
        <v>0</v>
      </c>
      <c r="G62" s="24"/>
      <c r="H62" s="24"/>
      <c r="I62" s="24"/>
      <c r="J62" s="24">
        <v>3000</v>
      </c>
      <c r="K62" s="24"/>
      <c r="L62" s="24"/>
      <c r="O62" s="15"/>
    </row>
    <row r="63" spans="1:15" x14ac:dyDescent="0.2">
      <c r="A63" s="13">
        <v>4231</v>
      </c>
      <c r="B63" s="14" t="s">
        <v>64</v>
      </c>
      <c r="C63" s="57">
        <f t="shared" si="6"/>
        <v>0</v>
      </c>
      <c r="D63" s="58"/>
      <c r="E63" s="58"/>
      <c r="F63" s="59"/>
      <c r="G63" s="24"/>
      <c r="H63" s="24"/>
      <c r="I63" s="24"/>
      <c r="J63" s="24"/>
      <c r="K63" s="24"/>
      <c r="L63" s="24"/>
      <c r="O63" s="15"/>
    </row>
    <row r="64" spans="1:15" x14ac:dyDescent="0.2">
      <c r="A64" s="13">
        <v>4241</v>
      </c>
      <c r="B64" s="14" t="s">
        <v>56</v>
      </c>
      <c r="C64" s="57">
        <f t="shared" si="6"/>
        <v>6000</v>
      </c>
      <c r="D64" s="58">
        <v>6000</v>
      </c>
      <c r="E64" s="59"/>
      <c r="F64" s="59">
        <v>0</v>
      </c>
      <c r="G64" s="24"/>
      <c r="H64" s="24"/>
      <c r="I64" s="24"/>
      <c r="J64" s="24"/>
      <c r="K64" s="24"/>
      <c r="L64" s="24"/>
      <c r="O64" s="15"/>
    </row>
    <row r="65" spans="1:15" x14ac:dyDescent="0.2">
      <c r="A65" s="13"/>
      <c r="B65" s="48" t="s">
        <v>57</v>
      </c>
      <c r="C65" s="57">
        <f>SUM(D65:K65)</f>
        <v>119500</v>
      </c>
      <c r="D65" s="57">
        <f>+D55</f>
        <v>78500</v>
      </c>
      <c r="E65" s="57">
        <f>+E55</f>
        <v>0</v>
      </c>
      <c r="F65" s="57">
        <f>+F55</f>
        <v>6500</v>
      </c>
      <c r="G65" s="56">
        <f>+G55</f>
        <v>0</v>
      </c>
      <c r="H65" s="56"/>
      <c r="I65" s="56">
        <f t="shared" ref="I65:N65" si="7">+I55</f>
        <v>20000</v>
      </c>
      <c r="J65" s="56">
        <f t="shared" si="7"/>
        <v>14500</v>
      </c>
      <c r="K65" s="56">
        <f t="shared" si="7"/>
        <v>0</v>
      </c>
      <c r="L65" s="56">
        <f t="shared" si="7"/>
        <v>0</v>
      </c>
      <c r="M65" s="56">
        <f t="shared" si="7"/>
        <v>0</v>
      </c>
      <c r="N65" s="56">
        <f t="shared" si="7"/>
        <v>0</v>
      </c>
      <c r="O65" s="15"/>
    </row>
    <row r="66" spans="1:15" x14ac:dyDescent="0.2">
      <c r="A66" s="81" t="s">
        <v>58</v>
      </c>
      <c r="B66" s="82"/>
      <c r="C66" s="57">
        <f t="shared" ref="C66:L66" si="8">+C65+C53</f>
        <v>17332630</v>
      </c>
      <c r="D66" s="57">
        <f t="shared" si="8"/>
        <v>2058530</v>
      </c>
      <c r="E66" s="57">
        <f t="shared" si="8"/>
        <v>14237000</v>
      </c>
      <c r="F66" s="57">
        <f t="shared" si="8"/>
        <v>720100</v>
      </c>
      <c r="G66" s="56">
        <f t="shared" si="8"/>
        <v>241500</v>
      </c>
      <c r="H66" s="56">
        <f t="shared" si="8"/>
        <v>0</v>
      </c>
      <c r="I66" s="56">
        <f t="shared" si="8"/>
        <v>20000</v>
      </c>
      <c r="J66" s="56">
        <f t="shared" si="8"/>
        <v>14500</v>
      </c>
      <c r="K66" s="56">
        <f t="shared" si="8"/>
        <v>0</v>
      </c>
      <c r="L66" s="56">
        <f t="shared" si="8"/>
        <v>41000</v>
      </c>
      <c r="M66" s="38"/>
      <c r="N66" s="38"/>
      <c r="O66" s="15"/>
    </row>
    <row r="67" spans="1:15" ht="11.25" customHeight="1" x14ac:dyDescent="0.2">
      <c r="A67" s="52" t="s">
        <v>60</v>
      </c>
      <c r="B67" s="44" t="s">
        <v>72</v>
      </c>
      <c r="C67" s="36"/>
      <c r="D67" s="38" t="s">
        <v>61</v>
      </c>
      <c r="E67" s="45"/>
      <c r="F67" s="36"/>
      <c r="G67" s="38"/>
      <c r="H67" s="38" t="s">
        <v>62</v>
      </c>
      <c r="I67" s="36"/>
      <c r="J67" s="36"/>
      <c r="K67" s="36"/>
      <c r="L67" s="36"/>
    </row>
    <row r="68" spans="1:15" ht="13.5" customHeight="1" x14ac:dyDescent="0.2">
      <c r="A68" s="52" t="s">
        <v>63</v>
      </c>
      <c r="B68" s="44"/>
      <c r="C68" s="36"/>
      <c r="D68" s="45"/>
      <c r="E68" s="45"/>
      <c r="F68" s="36"/>
      <c r="G68" s="36"/>
      <c r="H68" s="36"/>
      <c r="I68" s="38"/>
      <c r="J68" s="38"/>
      <c r="K68" s="38"/>
      <c r="L68" s="38"/>
      <c r="M68" s="38"/>
      <c r="N68" s="38"/>
    </row>
    <row r="69" spans="1:15" s="36" customFormat="1" ht="1.5" customHeight="1" x14ac:dyDescent="0.2">
      <c r="A69" s="49"/>
      <c r="B69" s="64"/>
      <c r="C69" s="64"/>
      <c r="D69" s="65"/>
      <c r="E69" s="65"/>
      <c r="F69" s="51"/>
      <c r="G69" s="51"/>
      <c r="O69" s="44"/>
    </row>
    <row r="70" spans="1:15" s="36" customFormat="1" hidden="1" x14ac:dyDescent="0.2">
      <c r="A70" s="49"/>
      <c r="B70" s="2"/>
      <c r="C70" s="2"/>
      <c r="D70" s="50"/>
      <c r="E70" s="50"/>
      <c r="O70" s="44"/>
    </row>
    <row r="71" spans="1:15" s="36" customFormat="1" hidden="1" x14ac:dyDescent="0.2">
      <c r="A71" s="49"/>
      <c r="B71" s="3"/>
      <c r="C71" s="3"/>
      <c r="D71" s="45"/>
      <c r="E71" s="45"/>
      <c r="O71" s="44"/>
    </row>
    <row r="72" spans="1:15" s="36" customFormat="1" hidden="1" x14ac:dyDescent="0.2">
      <c r="A72" s="52"/>
      <c r="B72" s="3"/>
      <c r="C72" s="3"/>
      <c r="D72" s="45"/>
      <c r="E72" s="45"/>
      <c r="I72" s="36" t="s">
        <v>59</v>
      </c>
      <c r="K72" s="38"/>
      <c r="L72" s="38"/>
      <c r="O72" s="44"/>
    </row>
    <row r="73" spans="1:15" s="36" customFormat="1" x14ac:dyDescent="0.2">
      <c r="A73" s="52"/>
      <c r="B73" s="44"/>
      <c r="D73" s="38"/>
      <c r="E73" s="45"/>
      <c r="G73" s="38"/>
      <c r="H73" s="38"/>
      <c r="I73" s="38"/>
      <c r="O73" s="44"/>
    </row>
    <row r="74" spans="1:15" s="36" customFormat="1" x14ac:dyDescent="0.2">
      <c r="A74" s="52"/>
      <c r="B74" s="44"/>
      <c r="D74" s="45"/>
      <c r="E74" s="45"/>
      <c r="O74" s="44"/>
    </row>
    <row r="75" spans="1:15" s="36" customFormat="1" x14ac:dyDescent="0.2">
      <c r="A75" s="53"/>
      <c r="B75" s="44"/>
      <c r="D75" s="45"/>
      <c r="E75" s="45"/>
      <c r="O75" s="44"/>
    </row>
    <row r="76" spans="1:15" s="36" customFormat="1" x14ac:dyDescent="0.2">
      <c r="A76" s="53"/>
      <c r="B76" s="44"/>
      <c r="D76" s="45"/>
      <c r="E76" s="45"/>
      <c r="O76" s="44"/>
    </row>
    <row r="77" spans="1:15" s="36" customFormat="1" x14ac:dyDescent="0.2">
      <c r="A77" s="53"/>
      <c r="B77" s="44"/>
      <c r="D77" s="45"/>
      <c r="E77" s="45"/>
      <c r="O77" s="44"/>
    </row>
    <row r="78" spans="1:15" s="36" customFormat="1" x14ac:dyDescent="0.2">
      <c r="A78" s="53"/>
      <c r="B78" s="44"/>
      <c r="D78" s="45"/>
      <c r="E78" s="45"/>
      <c r="O78" s="44"/>
    </row>
    <row r="79" spans="1:15" s="36" customFormat="1" x14ac:dyDescent="0.2">
      <c r="A79" s="53"/>
      <c r="B79" s="44"/>
      <c r="D79" s="45"/>
      <c r="E79" s="45"/>
      <c r="O79" s="44"/>
    </row>
    <row r="80" spans="1:15" s="36" customFormat="1" x14ac:dyDescent="0.2">
      <c r="A80" s="53"/>
      <c r="B80" s="44"/>
      <c r="D80" s="45"/>
      <c r="E80" s="45"/>
      <c r="O80" s="44"/>
    </row>
    <row r="81" spans="1:15" s="36" customFormat="1" x14ac:dyDescent="0.2">
      <c r="A81" s="53"/>
      <c r="B81" s="44"/>
      <c r="D81" s="45"/>
      <c r="E81" s="45"/>
      <c r="O81" s="44"/>
    </row>
    <row r="82" spans="1:15" s="36" customFormat="1" x14ac:dyDescent="0.2">
      <c r="A82" s="53"/>
      <c r="B82" s="44"/>
      <c r="D82" s="45"/>
      <c r="E82" s="45"/>
      <c r="O82" s="44"/>
    </row>
    <row r="83" spans="1:15" s="36" customFormat="1" x14ac:dyDescent="0.2">
      <c r="A83" s="53"/>
      <c r="B83" s="44"/>
      <c r="D83" s="45"/>
      <c r="E83" s="45"/>
      <c r="O83" s="44"/>
    </row>
    <row r="84" spans="1:15" s="36" customFormat="1" x14ac:dyDescent="0.2">
      <c r="A84" s="53"/>
      <c r="B84" s="44"/>
      <c r="D84" s="45"/>
      <c r="E84" s="45"/>
      <c r="O84" s="44"/>
    </row>
    <row r="85" spans="1:15" s="36" customFormat="1" x14ac:dyDescent="0.2">
      <c r="A85" s="53"/>
      <c r="B85" s="44"/>
      <c r="D85" s="45"/>
      <c r="E85" s="45"/>
      <c r="O85" s="44"/>
    </row>
    <row r="86" spans="1:15" s="36" customFormat="1" x14ac:dyDescent="0.2">
      <c r="A86" s="53"/>
      <c r="B86" s="44"/>
      <c r="D86" s="45"/>
      <c r="E86" s="45"/>
      <c r="O86" s="44"/>
    </row>
    <row r="87" spans="1:15" s="36" customFormat="1" x14ac:dyDescent="0.2">
      <c r="A87" s="53"/>
      <c r="B87" s="44"/>
      <c r="D87" s="45"/>
      <c r="E87" s="45"/>
      <c r="O87" s="44"/>
    </row>
    <row r="88" spans="1:15" s="36" customFormat="1" x14ac:dyDescent="0.2">
      <c r="A88" s="53"/>
      <c r="B88" s="44"/>
      <c r="D88" s="45"/>
      <c r="E88" s="45"/>
      <c r="O88" s="44"/>
    </row>
    <row r="89" spans="1:15" s="36" customFormat="1" x14ac:dyDescent="0.2">
      <c r="A89" s="53"/>
      <c r="B89" s="44"/>
      <c r="D89" s="45"/>
      <c r="E89" s="45"/>
      <c r="O89" s="44"/>
    </row>
    <row r="90" spans="1:15" s="36" customFormat="1" x14ac:dyDescent="0.2">
      <c r="A90" s="53"/>
      <c r="B90" s="44"/>
      <c r="D90" s="45"/>
      <c r="E90" s="45"/>
      <c r="O90" s="44"/>
    </row>
    <row r="91" spans="1:15" s="36" customFormat="1" x14ac:dyDescent="0.2">
      <c r="A91" s="53"/>
      <c r="B91" s="44"/>
      <c r="D91" s="45"/>
      <c r="E91" s="45"/>
      <c r="O91" s="44"/>
    </row>
    <row r="92" spans="1:15" s="36" customFormat="1" x14ac:dyDescent="0.2">
      <c r="A92" s="53"/>
      <c r="B92" s="44"/>
      <c r="D92" s="45"/>
      <c r="E92" s="45"/>
      <c r="O92" s="44"/>
    </row>
    <row r="93" spans="1:15" s="36" customFormat="1" x14ac:dyDescent="0.2">
      <c r="A93" s="53"/>
      <c r="B93" s="44"/>
      <c r="D93" s="45"/>
      <c r="E93" s="45"/>
      <c r="O93" s="44"/>
    </row>
    <row r="94" spans="1:15" s="36" customFormat="1" x14ac:dyDescent="0.2">
      <c r="A94" s="53"/>
      <c r="B94" s="44"/>
      <c r="D94" s="45"/>
      <c r="E94" s="45"/>
      <c r="O94" s="44"/>
    </row>
    <row r="95" spans="1:15" s="36" customFormat="1" x14ac:dyDescent="0.2">
      <c r="A95" s="53"/>
      <c r="B95" s="44"/>
      <c r="D95" s="45"/>
      <c r="E95" s="45"/>
      <c r="O95" s="44"/>
    </row>
    <row r="96" spans="1:15" s="36" customFormat="1" x14ac:dyDescent="0.2">
      <c r="A96" s="53"/>
      <c r="B96" s="44"/>
      <c r="D96" s="45"/>
      <c r="E96" s="45"/>
      <c r="O96" s="44"/>
    </row>
    <row r="97" spans="1:15" s="36" customFormat="1" x14ac:dyDescent="0.2">
      <c r="A97" s="53"/>
      <c r="B97" s="44"/>
      <c r="D97" s="45"/>
      <c r="E97" s="45"/>
      <c r="O97" s="44"/>
    </row>
    <row r="98" spans="1:15" s="36" customFormat="1" x14ac:dyDescent="0.2">
      <c r="A98" s="53"/>
      <c r="B98" s="44"/>
      <c r="D98" s="45"/>
      <c r="E98" s="45"/>
      <c r="O98" s="44"/>
    </row>
    <row r="99" spans="1:15" s="36" customFormat="1" x14ac:dyDescent="0.2">
      <c r="A99" s="53"/>
      <c r="B99" s="44"/>
      <c r="D99" s="45"/>
      <c r="E99" s="45"/>
      <c r="O99" s="44"/>
    </row>
    <row r="100" spans="1:15" s="36" customFormat="1" x14ac:dyDescent="0.2">
      <c r="A100" s="53"/>
      <c r="B100" s="44"/>
      <c r="D100" s="45"/>
      <c r="E100" s="45"/>
      <c r="O100" s="44"/>
    </row>
    <row r="101" spans="1:15" s="36" customFormat="1" x14ac:dyDescent="0.2">
      <c r="A101" s="53"/>
      <c r="B101" s="44"/>
      <c r="D101" s="45"/>
      <c r="E101" s="45"/>
      <c r="O101" s="44"/>
    </row>
    <row r="102" spans="1:15" s="36" customFormat="1" x14ac:dyDescent="0.2">
      <c r="A102" s="53"/>
      <c r="B102" s="44"/>
      <c r="D102" s="45"/>
      <c r="E102" s="45"/>
      <c r="O102" s="44"/>
    </row>
    <row r="103" spans="1:15" s="36" customFormat="1" x14ac:dyDescent="0.2">
      <c r="A103" s="53"/>
      <c r="B103" s="44"/>
      <c r="D103" s="45"/>
      <c r="E103" s="45"/>
      <c r="O103" s="44"/>
    </row>
    <row r="104" spans="1:15" s="36" customFormat="1" x14ac:dyDescent="0.2">
      <c r="A104" s="53"/>
      <c r="B104" s="44"/>
      <c r="D104" s="45"/>
      <c r="E104" s="45"/>
      <c r="O104" s="44"/>
    </row>
    <row r="105" spans="1:15" s="36" customFormat="1" x14ac:dyDescent="0.2">
      <c r="A105" s="53"/>
      <c r="B105" s="44"/>
      <c r="D105" s="45"/>
      <c r="E105" s="45"/>
      <c r="O105" s="44"/>
    </row>
    <row r="106" spans="1:15" s="36" customFormat="1" x14ac:dyDescent="0.2">
      <c r="A106" s="53"/>
      <c r="B106" s="44"/>
      <c r="D106" s="45"/>
      <c r="E106" s="45"/>
      <c r="O106" s="44"/>
    </row>
    <row r="107" spans="1:15" s="36" customFormat="1" x14ac:dyDescent="0.2">
      <c r="A107" s="53"/>
      <c r="B107" s="44"/>
      <c r="D107" s="45"/>
      <c r="E107" s="45"/>
      <c r="O107" s="44"/>
    </row>
    <row r="108" spans="1:15" s="36" customFormat="1" x14ac:dyDescent="0.2">
      <c r="A108" s="53"/>
      <c r="B108" s="44"/>
      <c r="D108" s="45"/>
      <c r="E108" s="45"/>
      <c r="O108" s="44"/>
    </row>
    <row r="109" spans="1:15" s="36" customFormat="1" x14ac:dyDescent="0.2">
      <c r="A109" s="53"/>
      <c r="B109" s="44"/>
      <c r="D109" s="45"/>
      <c r="E109" s="45"/>
      <c r="O109" s="44"/>
    </row>
    <row r="110" spans="1:15" s="36" customFormat="1" x14ac:dyDescent="0.2">
      <c r="A110" s="53"/>
      <c r="B110" s="44"/>
      <c r="D110" s="45"/>
      <c r="E110" s="45"/>
      <c r="O110" s="44"/>
    </row>
    <row r="111" spans="1:15" s="36" customFormat="1" x14ac:dyDescent="0.2">
      <c r="A111" s="53"/>
      <c r="B111" s="44"/>
      <c r="D111" s="45"/>
      <c r="E111" s="45"/>
      <c r="O111" s="44"/>
    </row>
    <row r="112" spans="1:15" s="36" customFormat="1" x14ac:dyDescent="0.2">
      <c r="A112" s="53"/>
      <c r="B112" s="44"/>
      <c r="D112" s="45"/>
      <c r="E112" s="45"/>
      <c r="O112" s="44"/>
    </row>
    <row r="113" spans="1:15" s="36" customFormat="1" x14ac:dyDescent="0.2">
      <c r="A113" s="53"/>
      <c r="B113" s="44"/>
      <c r="D113" s="45"/>
      <c r="E113" s="45"/>
      <c r="O113" s="44"/>
    </row>
    <row r="114" spans="1:15" s="36" customFormat="1" x14ac:dyDescent="0.2">
      <c r="A114" s="53"/>
      <c r="B114" s="44"/>
      <c r="D114" s="45"/>
      <c r="E114" s="45"/>
      <c r="O114" s="44"/>
    </row>
    <row r="115" spans="1:15" s="36" customFormat="1" x14ac:dyDescent="0.2">
      <c r="A115" s="53"/>
      <c r="B115" s="44"/>
      <c r="D115" s="45"/>
      <c r="E115" s="45"/>
      <c r="O115" s="44"/>
    </row>
    <row r="116" spans="1:15" s="36" customFormat="1" x14ac:dyDescent="0.2">
      <c r="A116" s="53"/>
      <c r="B116" s="44"/>
      <c r="D116" s="45"/>
      <c r="E116" s="45"/>
      <c r="O116" s="44"/>
    </row>
    <row r="117" spans="1:15" s="36" customFormat="1" x14ac:dyDescent="0.2">
      <c r="A117" s="53"/>
      <c r="B117" s="44"/>
      <c r="D117" s="45"/>
      <c r="E117" s="45"/>
      <c r="O117" s="44"/>
    </row>
    <row r="118" spans="1:15" s="36" customFormat="1" x14ac:dyDescent="0.2">
      <c r="A118" s="53"/>
      <c r="B118" s="44"/>
      <c r="D118" s="45"/>
      <c r="E118" s="45"/>
      <c r="O118" s="44"/>
    </row>
    <row r="119" spans="1:15" s="36" customFormat="1" x14ac:dyDescent="0.2">
      <c r="A119" s="53"/>
      <c r="B119" s="44"/>
      <c r="D119" s="45"/>
      <c r="E119" s="45"/>
      <c r="O119" s="44"/>
    </row>
    <row r="120" spans="1:15" s="36" customFormat="1" x14ac:dyDescent="0.2">
      <c r="A120" s="53"/>
      <c r="B120" s="44"/>
      <c r="D120" s="45"/>
      <c r="E120" s="45"/>
      <c r="O120" s="44"/>
    </row>
    <row r="121" spans="1:15" s="36" customFormat="1" x14ac:dyDescent="0.2">
      <c r="A121" s="53"/>
      <c r="B121" s="44"/>
      <c r="D121" s="45"/>
      <c r="E121" s="45"/>
      <c r="O121" s="44"/>
    </row>
    <row r="122" spans="1:15" s="36" customFormat="1" x14ac:dyDescent="0.2">
      <c r="A122" s="53"/>
      <c r="B122" s="44"/>
      <c r="D122" s="45"/>
      <c r="E122" s="45"/>
      <c r="O122" s="44"/>
    </row>
    <row r="123" spans="1:15" s="36" customFormat="1" x14ac:dyDescent="0.2">
      <c r="A123" s="53"/>
      <c r="B123" s="44"/>
      <c r="D123" s="45"/>
      <c r="E123" s="45"/>
      <c r="O123" s="44"/>
    </row>
    <row r="124" spans="1:15" s="36" customFormat="1" x14ac:dyDescent="0.2">
      <c r="A124" s="53"/>
      <c r="B124" s="44"/>
      <c r="D124" s="45"/>
      <c r="E124" s="45"/>
      <c r="O124" s="44"/>
    </row>
    <row r="125" spans="1:15" s="36" customFormat="1" x14ac:dyDescent="0.2">
      <c r="A125" s="53"/>
      <c r="B125" s="44"/>
      <c r="D125" s="45"/>
      <c r="E125" s="45"/>
      <c r="O125" s="44"/>
    </row>
    <row r="126" spans="1:15" s="36" customFormat="1" x14ac:dyDescent="0.2">
      <c r="A126" s="53"/>
      <c r="B126" s="44"/>
      <c r="D126" s="45"/>
      <c r="E126" s="45"/>
      <c r="O126" s="44"/>
    </row>
    <row r="127" spans="1:15" s="36" customFormat="1" x14ac:dyDescent="0.2">
      <c r="A127" s="53"/>
      <c r="B127" s="44"/>
      <c r="D127" s="45"/>
      <c r="E127" s="45"/>
      <c r="O127" s="44"/>
    </row>
    <row r="128" spans="1:15" s="36" customFormat="1" x14ac:dyDescent="0.2">
      <c r="A128" s="53"/>
      <c r="B128" s="44"/>
      <c r="D128" s="45"/>
      <c r="E128" s="45"/>
      <c r="O128" s="44"/>
    </row>
    <row r="129" spans="1:15" s="36" customFormat="1" x14ac:dyDescent="0.2">
      <c r="A129" s="53"/>
      <c r="B129" s="44"/>
      <c r="D129" s="45"/>
      <c r="E129" s="45"/>
      <c r="O129" s="44"/>
    </row>
    <row r="130" spans="1:15" s="36" customFormat="1" x14ac:dyDescent="0.2">
      <c r="A130" s="53"/>
      <c r="B130" s="44"/>
      <c r="D130" s="45"/>
      <c r="E130" s="45"/>
      <c r="O130" s="44"/>
    </row>
    <row r="131" spans="1:15" s="36" customFormat="1" x14ac:dyDescent="0.2">
      <c r="A131" s="53"/>
      <c r="B131" s="44"/>
      <c r="D131" s="45"/>
      <c r="E131" s="45"/>
      <c r="O131" s="44"/>
    </row>
    <row r="132" spans="1:15" s="36" customFormat="1" x14ac:dyDescent="0.2">
      <c r="A132" s="53"/>
      <c r="B132" s="44"/>
      <c r="D132" s="45"/>
      <c r="E132" s="45"/>
      <c r="O132" s="44"/>
    </row>
    <row r="133" spans="1:15" s="36" customFormat="1" x14ac:dyDescent="0.2">
      <c r="A133" s="53"/>
      <c r="B133" s="44"/>
      <c r="D133" s="45"/>
      <c r="E133" s="45"/>
      <c r="O133" s="44"/>
    </row>
    <row r="134" spans="1:15" s="36" customFormat="1" x14ac:dyDescent="0.2">
      <c r="A134" s="53"/>
      <c r="B134" s="44"/>
      <c r="D134" s="45"/>
      <c r="E134" s="45"/>
      <c r="O134" s="44"/>
    </row>
    <row r="135" spans="1:15" s="36" customFormat="1" x14ac:dyDescent="0.2">
      <c r="A135" s="53"/>
      <c r="B135" s="44"/>
      <c r="D135" s="45"/>
      <c r="E135" s="45"/>
      <c r="O135" s="44"/>
    </row>
    <row r="136" spans="1:15" s="36" customFormat="1" x14ac:dyDescent="0.2">
      <c r="A136" s="53"/>
      <c r="B136" s="44"/>
      <c r="D136" s="45"/>
      <c r="E136" s="45"/>
      <c r="O136" s="44"/>
    </row>
    <row r="137" spans="1:15" s="36" customFormat="1" x14ac:dyDescent="0.2">
      <c r="A137" s="53"/>
      <c r="B137" s="44"/>
      <c r="D137" s="45"/>
      <c r="E137" s="45"/>
      <c r="O137" s="44"/>
    </row>
    <row r="138" spans="1:15" s="36" customFormat="1" x14ac:dyDescent="0.2">
      <c r="A138" s="53"/>
      <c r="B138" s="44"/>
      <c r="D138" s="45"/>
      <c r="E138" s="45"/>
      <c r="O138" s="44"/>
    </row>
    <row r="139" spans="1:15" s="36" customFormat="1" x14ac:dyDescent="0.2">
      <c r="A139" s="53"/>
      <c r="B139" s="44"/>
      <c r="D139" s="45"/>
      <c r="E139" s="45"/>
      <c r="O139" s="44"/>
    </row>
    <row r="140" spans="1:15" s="36" customFormat="1" x14ac:dyDescent="0.2">
      <c r="A140" s="53"/>
      <c r="B140" s="44"/>
      <c r="D140" s="45"/>
      <c r="E140" s="45"/>
      <c r="O140" s="44"/>
    </row>
    <row r="141" spans="1:15" s="36" customFormat="1" x14ac:dyDescent="0.2">
      <c r="A141" s="53"/>
      <c r="B141" s="44"/>
      <c r="D141" s="45"/>
      <c r="E141" s="45"/>
      <c r="O141" s="44"/>
    </row>
    <row r="142" spans="1:15" s="36" customFormat="1" x14ac:dyDescent="0.2">
      <c r="A142" s="53"/>
      <c r="B142" s="44"/>
      <c r="D142" s="45"/>
      <c r="E142" s="45"/>
      <c r="O142" s="44"/>
    </row>
    <row r="143" spans="1:15" s="36" customFormat="1" x14ac:dyDescent="0.2">
      <c r="A143" s="53"/>
      <c r="B143" s="44"/>
      <c r="D143" s="45"/>
      <c r="E143" s="45"/>
      <c r="O143" s="44"/>
    </row>
    <row r="144" spans="1:15" s="36" customFormat="1" x14ac:dyDescent="0.2">
      <c r="A144" s="53"/>
      <c r="B144" s="44"/>
      <c r="D144" s="45"/>
      <c r="E144" s="45"/>
      <c r="O144" s="44"/>
    </row>
    <row r="145" spans="1:15" s="36" customFormat="1" x14ac:dyDescent="0.2">
      <c r="A145" s="53"/>
      <c r="B145" s="44"/>
      <c r="D145" s="45"/>
      <c r="E145" s="45"/>
      <c r="O145" s="44"/>
    </row>
    <row r="146" spans="1:15" s="36" customFormat="1" x14ac:dyDescent="0.2">
      <c r="A146" s="53"/>
      <c r="B146" s="44"/>
      <c r="D146" s="45"/>
      <c r="E146" s="45"/>
      <c r="O146" s="44"/>
    </row>
    <row r="147" spans="1:15" s="36" customFormat="1" x14ac:dyDescent="0.2">
      <c r="A147" s="53"/>
      <c r="B147" s="44"/>
      <c r="D147" s="45"/>
      <c r="E147" s="45"/>
      <c r="O147" s="44"/>
    </row>
    <row r="148" spans="1:15" s="36" customFormat="1" x14ac:dyDescent="0.2">
      <c r="A148" s="53"/>
      <c r="B148" s="44"/>
      <c r="D148" s="45"/>
      <c r="E148" s="45"/>
      <c r="O148" s="44"/>
    </row>
    <row r="149" spans="1:15" s="36" customFormat="1" x14ac:dyDescent="0.2">
      <c r="A149" s="53"/>
      <c r="B149" s="44"/>
      <c r="D149" s="45"/>
      <c r="E149" s="45"/>
      <c r="O149" s="44"/>
    </row>
    <row r="150" spans="1:15" s="36" customFormat="1" x14ac:dyDescent="0.2">
      <c r="A150" s="53"/>
      <c r="B150" s="44"/>
      <c r="D150" s="45"/>
      <c r="E150" s="45"/>
      <c r="O150" s="44"/>
    </row>
    <row r="151" spans="1:15" s="36" customFormat="1" x14ac:dyDescent="0.2">
      <c r="A151" s="53"/>
      <c r="B151" s="44"/>
      <c r="D151" s="45"/>
      <c r="E151" s="45"/>
      <c r="O151" s="44"/>
    </row>
    <row r="152" spans="1:15" s="36" customFormat="1" x14ac:dyDescent="0.2">
      <c r="A152" s="53"/>
      <c r="B152" s="44"/>
      <c r="D152" s="45"/>
      <c r="E152" s="45"/>
      <c r="O152" s="44"/>
    </row>
    <row r="153" spans="1:15" s="36" customFormat="1" x14ac:dyDescent="0.2">
      <c r="A153" s="53"/>
      <c r="B153" s="44"/>
      <c r="D153" s="45"/>
      <c r="E153" s="45"/>
      <c r="O153" s="44"/>
    </row>
    <row r="154" spans="1:15" s="36" customFormat="1" x14ac:dyDescent="0.2">
      <c r="A154" s="53"/>
      <c r="B154" s="44"/>
      <c r="D154" s="45"/>
      <c r="E154" s="45"/>
      <c r="O154" s="44"/>
    </row>
    <row r="155" spans="1:15" s="36" customFormat="1" x14ac:dyDescent="0.2">
      <c r="A155" s="53"/>
      <c r="B155" s="44"/>
      <c r="D155" s="45"/>
      <c r="E155" s="45"/>
      <c r="O155" s="44"/>
    </row>
    <row r="156" spans="1:15" s="36" customFormat="1" x14ac:dyDescent="0.2">
      <c r="A156" s="53"/>
      <c r="B156" s="44"/>
      <c r="D156" s="45"/>
      <c r="E156" s="45"/>
      <c r="O156" s="44"/>
    </row>
    <row r="157" spans="1:15" s="36" customFormat="1" x14ac:dyDescent="0.2">
      <c r="A157" s="53"/>
      <c r="B157" s="44"/>
      <c r="D157" s="45"/>
      <c r="E157" s="45"/>
      <c r="O157" s="44"/>
    </row>
    <row r="158" spans="1:15" s="36" customFormat="1" x14ac:dyDescent="0.2">
      <c r="A158" s="53"/>
      <c r="B158" s="44"/>
      <c r="D158" s="45"/>
      <c r="E158" s="45"/>
      <c r="O158" s="44"/>
    </row>
    <row r="159" spans="1:15" s="36" customFormat="1" x14ac:dyDescent="0.2">
      <c r="A159" s="53"/>
      <c r="B159" s="44"/>
      <c r="D159" s="45"/>
      <c r="E159" s="45"/>
      <c r="O159" s="44"/>
    </row>
    <row r="160" spans="1:15" s="36" customFormat="1" x14ac:dyDescent="0.2">
      <c r="A160" s="53"/>
      <c r="B160" s="44"/>
      <c r="D160" s="45"/>
      <c r="E160" s="45"/>
      <c r="O160" s="44"/>
    </row>
    <row r="161" spans="1:15" s="36" customFormat="1" x14ac:dyDescent="0.2">
      <c r="A161" s="53"/>
      <c r="B161" s="44"/>
      <c r="D161" s="45"/>
      <c r="E161" s="45"/>
      <c r="O161" s="44"/>
    </row>
    <row r="162" spans="1:15" s="36" customFormat="1" x14ac:dyDescent="0.2">
      <c r="A162" s="53"/>
      <c r="B162" s="44"/>
      <c r="D162" s="45"/>
      <c r="E162" s="45"/>
      <c r="O162" s="44"/>
    </row>
    <row r="163" spans="1:15" s="36" customFormat="1" x14ac:dyDescent="0.2">
      <c r="A163" s="53"/>
      <c r="B163" s="44"/>
      <c r="D163" s="45"/>
      <c r="E163" s="45"/>
      <c r="O163" s="44"/>
    </row>
    <row r="164" spans="1:15" s="36" customFormat="1" x14ac:dyDescent="0.2">
      <c r="A164" s="53"/>
      <c r="B164" s="44"/>
      <c r="D164" s="45"/>
      <c r="E164" s="45"/>
      <c r="O164" s="44"/>
    </row>
    <row r="165" spans="1:15" s="36" customFormat="1" x14ac:dyDescent="0.2">
      <c r="A165" s="53"/>
      <c r="B165" s="44"/>
      <c r="D165" s="45"/>
      <c r="E165" s="45"/>
      <c r="O165" s="44"/>
    </row>
    <row r="166" spans="1:15" s="36" customFormat="1" x14ac:dyDescent="0.2">
      <c r="A166" s="53"/>
      <c r="B166" s="44"/>
      <c r="D166" s="45"/>
      <c r="E166" s="45"/>
      <c r="O166" s="44"/>
    </row>
    <row r="167" spans="1:15" s="36" customFormat="1" x14ac:dyDescent="0.2">
      <c r="A167" s="53"/>
      <c r="B167" s="44"/>
      <c r="D167" s="45"/>
      <c r="E167" s="45"/>
      <c r="O167" s="44"/>
    </row>
    <row r="168" spans="1:15" s="36" customFormat="1" x14ac:dyDescent="0.2">
      <c r="A168" s="53"/>
      <c r="B168" s="44"/>
      <c r="D168" s="45"/>
      <c r="E168" s="45"/>
      <c r="O168" s="44"/>
    </row>
    <row r="169" spans="1:15" s="36" customFormat="1" x14ac:dyDescent="0.2">
      <c r="A169" s="53"/>
      <c r="B169" s="44"/>
      <c r="D169" s="45"/>
      <c r="E169" s="45"/>
      <c r="O169" s="44"/>
    </row>
    <row r="170" spans="1:15" s="36" customFormat="1" x14ac:dyDescent="0.2">
      <c r="A170" s="53"/>
      <c r="B170" s="44"/>
      <c r="D170" s="45"/>
      <c r="E170" s="45"/>
      <c r="O170" s="44"/>
    </row>
    <row r="171" spans="1:15" s="36" customFormat="1" x14ac:dyDescent="0.2">
      <c r="A171" s="53"/>
      <c r="B171" s="44"/>
      <c r="D171" s="45"/>
      <c r="E171" s="45"/>
      <c r="O171" s="44"/>
    </row>
    <row r="172" spans="1:15" s="36" customFormat="1" x14ac:dyDescent="0.2">
      <c r="A172" s="53"/>
      <c r="B172" s="44"/>
      <c r="D172" s="45"/>
      <c r="E172" s="45"/>
      <c r="O172" s="44"/>
    </row>
    <row r="173" spans="1:15" s="36" customFormat="1" x14ac:dyDescent="0.2">
      <c r="A173" s="53"/>
      <c r="B173" s="44"/>
      <c r="D173" s="45"/>
      <c r="E173" s="45"/>
      <c r="O173" s="44"/>
    </row>
    <row r="174" spans="1:15" s="36" customFormat="1" x14ac:dyDescent="0.2">
      <c r="A174" s="53"/>
      <c r="B174" s="44"/>
      <c r="D174" s="45"/>
      <c r="E174" s="45"/>
      <c r="O174" s="44"/>
    </row>
    <row r="175" spans="1:15" s="36" customFormat="1" x14ac:dyDescent="0.2">
      <c r="A175" s="53"/>
      <c r="B175" s="44"/>
      <c r="D175" s="45"/>
      <c r="E175" s="45"/>
      <c r="O175" s="44"/>
    </row>
    <row r="176" spans="1:15" s="36" customFormat="1" x14ac:dyDescent="0.2">
      <c r="A176" s="53"/>
      <c r="B176" s="44"/>
      <c r="D176" s="45"/>
      <c r="E176" s="45"/>
      <c r="O176" s="44"/>
    </row>
    <row r="177" spans="1:15" s="36" customFormat="1" x14ac:dyDescent="0.2">
      <c r="A177" s="53"/>
      <c r="B177" s="44"/>
      <c r="D177" s="45"/>
      <c r="E177" s="45"/>
      <c r="O177" s="44"/>
    </row>
    <row r="178" spans="1:15" s="36" customFormat="1" x14ac:dyDescent="0.2">
      <c r="A178" s="53"/>
      <c r="B178" s="44"/>
      <c r="D178" s="45"/>
      <c r="E178" s="45"/>
      <c r="O178" s="44"/>
    </row>
    <row r="179" spans="1:15" s="36" customFormat="1" x14ac:dyDescent="0.2">
      <c r="A179" s="53"/>
      <c r="B179" s="44"/>
      <c r="D179" s="45"/>
      <c r="E179" s="45"/>
      <c r="O179" s="44"/>
    </row>
    <row r="180" spans="1:15" s="36" customFormat="1" x14ac:dyDescent="0.2">
      <c r="A180" s="53"/>
      <c r="B180" s="44"/>
      <c r="D180" s="45"/>
      <c r="E180" s="45"/>
      <c r="O180" s="44"/>
    </row>
    <row r="181" spans="1:15" s="36" customFormat="1" x14ac:dyDescent="0.2">
      <c r="A181" s="53"/>
      <c r="B181" s="44"/>
      <c r="D181" s="45"/>
      <c r="E181" s="45"/>
      <c r="O181" s="44"/>
    </row>
    <row r="182" spans="1:15" s="36" customFormat="1" x14ac:dyDescent="0.2">
      <c r="A182" s="53"/>
      <c r="B182" s="44"/>
      <c r="D182" s="45"/>
      <c r="E182" s="45"/>
      <c r="O182" s="44"/>
    </row>
    <row r="183" spans="1:15" s="36" customFormat="1" x14ac:dyDescent="0.2">
      <c r="A183" s="53"/>
      <c r="B183" s="44"/>
      <c r="D183" s="45"/>
      <c r="E183" s="45"/>
      <c r="O183" s="44"/>
    </row>
    <row r="184" spans="1:15" s="36" customFormat="1" x14ac:dyDescent="0.2">
      <c r="A184" s="53"/>
      <c r="B184" s="44"/>
      <c r="D184" s="45"/>
      <c r="E184" s="45"/>
      <c r="O184" s="44"/>
    </row>
    <row r="185" spans="1:15" s="36" customFormat="1" x14ac:dyDescent="0.2">
      <c r="A185" s="53"/>
      <c r="B185" s="44"/>
      <c r="D185" s="45"/>
      <c r="E185" s="45"/>
      <c r="O185" s="44"/>
    </row>
    <row r="186" spans="1:15" s="36" customFormat="1" x14ac:dyDescent="0.2">
      <c r="A186" s="53"/>
      <c r="B186" s="44"/>
      <c r="D186" s="45"/>
      <c r="E186" s="45"/>
      <c r="O186" s="44"/>
    </row>
    <row r="187" spans="1:15" s="36" customFormat="1" x14ac:dyDescent="0.2">
      <c r="A187" s="53"/>
      <c r="B187" s="44"/>
      <c r="D187" s="45"/>
      <c r="E187" s="45"/>
      <c r="O187" s="44"/>
    </row>
    <row r="188" spans="1:15" s="36" customFormat="1" x14ac:dyDescent="0.2">
      <c r="A188" s="53"/>
      <c r="B188" s="44"/>
      <c r="D188" s="45"/>
      <c r="E188" s="45"/>
      <c r="O188" s="44"/>
    </row>
    <row r="189" spans="1:15" s="36" customFormat="1" x14ac:dyDescent="0.2">
      <c r="A189" s="53"/>
      <c r="B189" s="44"/>
      <c r="D189" s="45"/>
      <c r="E189" s="45"/>
      <c r="O189" s="44"/>
    </row>
    <row r="190" spans="1:15" s="36" customFormat="1" x14ac:dyDescent="0.2">
      <c r="A190" s="53"/>
      <c r="B190" s="44"/>
      <c r="D190" s="45"/>
      <c r="E190" s="45"/>
      <c r="O190" s="44"/>
    </row>
    <row r="191" spans="1:15" s="36" customFormat="1" x14ac:dyDescent="0.2">
      <c r="A191" s="53"/>
      <c r="B191" s="44"/>
      <c r="D191" s="45"/>
      <c r="E191" s="45"/>
      <c r="O191" s="44"/>
    </row>
    <row r="192" spans="1:15" s="36" customFormat="1" x14ac:dyDescent="0.2">
      <c r="A192" s="53"/>
      <c r="B192" s="44"/>
      <c r="D192" s="45"/>
      <c r="E192" s="45"/>
      <c r="O192" s="44"/>
    </row>
    <row r="193" spans="1:15" s="36" customFormat="1" x14ac:dyDescent="0.2">
      <c r="A193" s="53"/>
      <c r="B193" s="44"/>
      <c r="D193" s="45"/>
      <c r="E193" s="45"/>
      <c r="O193" s="44"/>
    </row>
    <row r="194" spans="1:15" s="36" customFormat="1" x14ac:dyDescent="0.2">
      <c r="A194" s="53"/>
      <c r="B194" s="44"/>
      <c r="D194" s="45"/>
      <c r="E194" s="45"/>
      <c r="O194" s="44"/>
    </row>
    <row r="195" spans="1:15" s="36" customFormat="1" x14ac:dyDescent="0.2">
      <c r="A195" s="53"/>
      <c r="B195" s="44"/>
      <c r="D195" s="45"/>
      <c r="E195" s="45"/>
      <c r="O195" s="44"/>
    </row>
    <row r="196" spans="1:15" s="36" customFormat="1" x14ac:dyDescent="0.2">
      <c r="A196" s="53"/>
      <c r="B196" s="44"/>
      <c r="D196" s="45"/>
      <c r="E196" s="45"/>
      <c r="O196" s="44"/>
    </row>
    <row r="197" spans="1:15" s="36" customFormat="1" x14ac:dyDescent="0.2">
      <c r="A197" s="53"/>
      <c r="B197" s="44"/>
      <c r="D197" s="45"/>
      <c r="E197" s="45"/>
      <c r="O197" s="44"/>
    </row>
    <row r="198" spans="1:15" s="36" customFormat="1" x14ac:dyDescent="0.2">
      <c r="A198" s="53"/>
      <c r="B198" s="44"/>
      <c r="D198" s="45"/>
      <c r="E198" s="45"/>
      <c r="O198" s="44"/>
    </row>
    <row r="199" spans="1:15" s="36" customFormat="1" x14ac:dyDescent="0.2">
      <c r="A199" s="53"/>
      <c r="B199" s="44"/>
      <c r="D199" s="45"/>
      <c r="E199" s="45"/>
      <c r="O199" s="44"/>
    </row>
    <row r="200" spans="1:15" s="36" customFormat="1" x14ac:dyDescent="0.2">
      <c r="A200" s="53"/>
      <c r="B200" s="44"/>
      <c r="D200" s="45"/>
      <c r="E200" s="45"/>
      <c r="O200" s="44"/>
    </row>
    <row r="201" spans="1:15" s="36" customFormat="1" x14ac:dyDescent="0.2">
      <c r="A201" s="53"/>
      <c r="B201" s="44"/>
      <c r="D201" s="45"/>
      <c r="E201" s="45"/>
      <c r="O201" s="44"/>
    </row>
    <row r="202" spans="1:15" s="36" customFormat="1" x14ac:dyDescent="0.2">
      <c r="A202" s="53"/>
      <c r="B202" s="44"/>
      <c r="D202" s="45"/>
      <c r="E202" s="45"/>
      <c r="O202" s="44"/>
    </row>
    <row r="203" spans="1:15" s="36" customFormat="1" x14ac:dyDescent="0.2">
      <c r="A203" s="53"/>
      <c r="B203" s="44"/>
      <c r="D203" s="45"/>
      <c r="E203" s="45"/>
      <c r="O203" s="44"/>
    </row>
    <row r="204" spans="1:15" s="36" customFormat="1" x14ac:dyDescent="0.2">
      <c r="A204" s="53"/>
      <c r="B204" s="44"/>
      <c r="D204" s="45"/>
      <c r="E204" s="45"/>
      <c r="O204" s="44"/>
    </row>
    <row r="205" spans="1:15" s="36" customFormat="1" x14ac:dyDescent="0.2">
      <c r="A205" s="53"/>
      <c r="B205" s="44"/>
      <c r="D205" s="45"/>
      <c r="E205" s="45"/>
      <c r="O205" s="44"/>
    </row>
    <row r="206" spans="1:15" s="36" customFormat="1" x14ac:dyDescent="0.2">
      <c r="A206" s="53"/>
      <c r="B206" s="44"/>
      <c r="D206" s="45"/>
      <c r="E206" s="45"/>
      <c r="O206" s="44"/>
    </row>
    <row r="207" spans="1:15" s="36" customFormat="1" x14ac:dyDescent="0.2">
      <c r="A207" s="53"/>
      <c r="B207" s="44"/>
      <c r="D207" s="45"/>
      <c r="E207" s="45"/>
      <c r="O207" s="44"/>
    </row>
    <row r="208" spans="1:15" s="36" customFormat="1" x14ac:dyDescent="0.2">
      <c r="A208" s="53"/>
      <c r="B208" s="44"/>
      <c r="D208" s="45"/>
      <c r="E208" s="45"/>
      <c r="O208" s="44"/>
    </row>
    <row r="209" spans="1:15" s="36" customFormat="1" x14ac:dyDescent="0.2">
      <c r="A209" s="53"/>
      <c r="B209" s="44"/>
      <c r="D209" s="45"/>
      <c r="E209" s="45"/>
      <c r="O209" s="44"/>
    </row>
    <row r="210" spans="1:15" s="36" customFormat="1" x14ac:dyDescent="0.2">
      <c r="A210" s="53"/>
      <c r="B210" s="44"/>
      <c r="D210" s="45"/>
      <c r="E210" s="45"/>
      <c r="O210" s="44"/>
    </row>
    <row r="211" spans="1:15" s="36" customFormat="1" x14ac:dyDescent="0.2">
      <c r="A211" s="53"/>
      <c r="B211" s="44"/>
      <c r="D211" s="45"/>
      <c r="E211" s="45"/>
      <c r="O211" s="44"/>
    </row>
    <row r="212" spans="1:15" s="36" customFormat="1" x14ac:dyDescent="0.2">
      <c r="A212" s="53"/>
      <c r="B212" s="44"/>
      <c r="D212" s="45"/>
      <c r="E212" s="45"/>
      <c r="O212" s="44"/>
    </row>
    <row r="213" spans="1:15" s="36" customFormat="1" x14ac:dyDescent="0.2">
      <c r="A213" s="53"/>
      <c r="B213" s="44"/>
      <c r="D213" s="45"/>
      <c r="E213" s="45"/>
      <c r="O213" s="44"/>
    </row>
    <row r="214" spans="1:15" s="36" customFormat="1" x14ac:dyDescent="0.2">
      <c r="A214" s="53"/>
      <c r="B214" s="44"/>
      <c r="D214" s="45"/>
      <c r="E214" s="45"/>
      <c r="O214" s="44"/>
    </row>
    <row r="215" spans="1:15" s="36" customFormat="1" x14ac:dyDescent="0.2">
      <c r="A215" s="53"/>
      <c r="B215" s="44"/>
      <c r="D215" s="45"/>
      <c r="E215" s="45"/>
      <c r="O215" s="44"/>
    </row>
    <row r="216" spans="1:15" s="36" customFormat="1" x14ac:dyDescent="0.2">
      <c r="A216" s="53"/>
      <c r="B216" s="44"/>
      <c r="D216" s="45"/>
      <c r="E216" s="45"/>
      <c r="O216" s="44"/>
    </row>
    <row r="217" spans="1:15" s="36" customFormat="1" x14ac:dyDescent="0.2">
      <c r="A217" s="53"/>
      <c r="B217" s="44"/>
      <c r="D217" s="45"/>
      <c r="E217" s="45"/>
      <c r="O217" s="44"/>
    </row>
    <row r="218" spans="1:15" s="36" customFormat="1" x14ac:dyDescent="0.2">
      <c r="A218" s="53"/>
      <c r="B218" s="44"/>
      <c r="D218" s="45"/>
      <c r="E218" s="45"/>
      <c r="O218" s="44"/>
    </row>
    <row r="219" spans="1:15" s="36" customFormat="1" x14ac:dyDescent="0.2">
      <c r="A219" s="53"/>
      <c r="B219" s="44"/>
      <c r="D219" s="45"/>
      <c r="E219" s="45"/>
      <c r="O219" s="44"/>
    </row>
    <row r="220" spans="1:15" s="36" customFormat="1" x14ac:dyDescent="0.2">
      <c r="A220" s="53"/>
      <c r="B220" s="44"/>
      <c r="D220" s="45"/>
      <c r="E220" s="45"/>
      <c r="O220" s="44"/>
    </row>
    <row r="221" spans="1:15" s="36" customFormat="1" x14ac:dyDescent="0.2">
      <c r="A221" s="53"/>
      <c r="B221" s="44"/>
      <c r="D221" s="45"/>
      <c r="E221" s="45"/>
      <c r="O221" s="44"/>
    </row>
    <row r="222" spans="1:15" s="36" customFormat="1" x14ac:dyDescent="0.2">
      <c r="A222" s="53"/>
      <c r="B222" s="44"/>
      <c r="D222" s="45"/>
      <c r="E222" s="45"/>
      <c r="O222" s="44"/>
    </row>
    <row r="223" spans="1:15" s="36" customFormat="1" x14ac:dyDescent="0.2">
      <c r="A223" s="53"/>
      <c r="B223" s="44"/>
      <c r="D223" s="45"/>
      <c r="E223" s="45"/>
      <c r="O223" s="44"/>
    </row>
    <row r="224" spans="1:15" s="36" customFormat="1" x14ac:dyDescent="0.2">
      <c r="A224" s="53"/>
      <c r="B224" s="44"/>
      <c r="D224" s="45"/>
      <c r="E224" s="45"/>
      <c r="O224" s="44"/>
    </row>
    <row r="225" spans="1:15" s="36" customFormat="1" x14ac:dyDescent="0.2">
      <c r="A225" s="53"/>
      <c r="B225" s="44"/>
      <c r="D225" s="45"/>
      <c r="E225" s="45"/>
      <c r="O225" s="44"/>
    </row>
    <row r="226" spans="1:15" s="36" customFormat="1" x14ac:dyDescent="0.2">
      <c r="A226" s="53"/>
      <c r="B226" s="44"/>
      <c r="D226" s="45"/>
      <c r="E226" s="45"/>
      <c r="O226" s="44"/>
    </row>
    <row r="227" spans="1:15" s="36" customFormat="1" x14ac:dyDescent="0.2">
      <c r="A227" s="53"/>
      <c r="B227" s="44"/>
      <c r="D227" s="45"/>
      <c r="E227" s="45"/>
      <c r="O227" s="44"/>
    </row>
    <row r="228" spans="1:15" s="36" customFormat="1" x14ac:dyDescent="0.2">
      <c r="A228" s="53"/>
      <c r="B228" s="44"/>
      <c r="D228" s="45"/>
      <c r="E228" s="45"/>
      <c r="O228" s="44"/>
    </row>
    <row r="229" spans="1:15" s="36" customFormat="1" x14ac:dyDescent="0.2">
      <c r="A229" s="53"/>
      <c r="B229" s="44"/>
      <c r="D229" s="45"/>
      <c r="E229" s="45"/>
      <c r="O229" s="44"/>
    </row>
  </sheetData>
  <mergeCells count="10">
    <mergeCell ref="L15:L16"/>
    <mergeCell ref="A66:B66"/>
    <mergeCell ref="H1:K1"/>
    <mergeCell ref="D15:E15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Prelog</dc:creator>
  <cp:lastModifiedBy>Nevenka Krfogec</cp:lastModifiedBy>
  <cp:lastPrinted>2017-09-28T10:45:16Z</cp:lastPrinted>
  <dcterms:created xsi:type="dcterms:W3CDTF">2008-10-22T07:38:42Z</dcterms:created>
  <dcterms:modified xsi:type="dcterms:W3CDTF">2017-12-12T13:12:11Z</dcterms:modified>
</cp:coreProperties>
</file>